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440" windowHeight="11700" activeTab="0"/>
  </bookViews>
  <sheets>
    <sheet name="Sayfa1" sheetId="1" r:id="rId1"/>
  </sheets>
  <definedNames>
    <definedName name="_xlnm.Print_Area" localSheetId="0">'Sayfa1'!$A$1:$J$72</definedName>
  </definedNames>
  <calcPr fullCalcOnLoad="1" fullPrecision="0"/>
</workbook>
</file>

<file path=xl/comments1.xml><?xml version="1.0" encoding="utf-8"?>
<comments xmlns="http://schemas.openxmlformats.org/spreadsheetml/2006/main">
  <authors>
    <author>mustafa</author>
  </authors>
  <commentList>
    <comment ref="I33" authorId="0">
      <text>
        <r>
          <rPr>
            <sz val="9"/>
            <rFont val="Tahoma"/>
            <family val="2"/>
          </rPr>
          <t xml:space="preserve">Geliştirme Ödeneği çalışmayı izleyen aybaşında alındığı için iade oluşmaz.
</t>
        </r>
      </text>
    </comment>
    <comment ref="D45" authorId="0">
      <text>
        <r>
          <rPr>
            <sz val="9"/>
            <rFont val="Tahoma"/>
            <family val="2"/>
          </rPr>
          <t xml:space="preserve">Hakediş toplamı Bordrodaki hakediş toplamı ile aynı olmalıdır.
</t>
        </r>
      </text>
    </comment>
    <comment ref="G64"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13" authorId="0">
      <text>
        <r>
          <rPr>
            <sz val="9"/>
            <rFont val="Tahoma"/>
            <family val="2"/>
          </rPr>
          <t xml:space="preserve">İlgili ay kaç gün ise o yazılacak
</t>
        </r>
      </text>
    </comment>
    <comment ref="D49" authorId="0">
      <text>
        <r>
          <rPr>
            <sz val="9"/>
            <rFont val="Tahoma"/>
            <family val="2"/>
          </rPr>
          <t xml:space="preserve">Gelir Vergisi Kısmına Bordrodaki Gelir Vergisi Kes. Tutarı yazılacak(Asgari Geçim i. Hariç)
</t>
        </r>
      </text>
    </comment>
  </commentList>
</comments>
</file>

<file path=xl/sharedStrings.xml><?xml version="1.0" encoding="utf-8"?>
<sst xmlns="http://schemas.openxmlformats.org/spreadsheetml/2006/main" count="89" uniqueCount="80">
  <si>
    <t>YERSİZ VE FAZLA ÖDENEN AYLIKLARDAN DOĞAN</t>
  </si>
  <si>
    <t>Tahakkuk Birimi</t>
  </si>
  <si>
    <t>Borcun sebebi</t>
  </si>
  <si>
    <t>Borçlunun Adı Soyadı</t>
  </si>
  <si>
    <t>Hizmet Süresi</t>
  </si>
  <si>
    <t>Emekli Sicil Nosu</t>
  </si>
  <si>
    <t>TC Kimlik Numarası</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</si>
  <si>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</si>
  <si>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</si>
  <si>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</si>
  <si>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</si>
  <si>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</si>
  <si>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</si>
  <si>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</si>
  <si>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</si>
  <si>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</si>
  <si>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</si>
  <si>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</si>
  <si>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</si>
  <si>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</si>
  <si>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</si>
  <si>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</si>
  <si>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</si>
  <si>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</si>
  <si>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</si>
  <si>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</si>
  <si>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</si>
  <si>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</si>
  <si>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</si>
  <si>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Ek Ödeme</t>
  </si>
  <si>
    <t>Eğitim Öğretim Ödeneği</t>
  </si>
  <si>
    <t>Gelişme Güçlüğü (*)</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</si>
  <si>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</si>
  <si>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</si>
  <si>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</si>
  <si>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</si>
  <si>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</si>
  <si>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</si>
  <si>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</si>
  <si>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</si>
  <si>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</si>
  <si>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</si>
  <si>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</si>
  <si>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Sendika Kesintisi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</si>
  <si>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</si>
  <si>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</si>
  <si>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</si>
  <si>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</si>
  <si>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</si>
  <si>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KARAMANOĞLU MEHMETBEY ÜNİVERSİTESİ</t>
  </si>
  <si>
    <t>Malul Yaşl.(Devlet)%11</t>
  </si>
  <si>
    <t>Sağ.Sig. (Devlet) %7,5</t>
  </si>
  <si>
    <t>Malul Yaşl.(Kişi)%9</t>
  </si>
  <si>
    <t>Sağ.Sig. (Kişi) %5</t>
  </si>
  <si>
    <t>KMÜ Strateji 
Geliştirme D.Bşk.</t>
  </si>
  <si>
    <t>İdari Görev Ödeneği</t>
  </si>
  <si>
    <t>İlişik Kesilme Tarihi</t>
  </si>
  <si>
    <t>Telefon</t>
  </si>
  <si>
    <t>Banka ve Hesap Bilgisi</t>
  </si>
  <si>
    <t>HARCAMA YETKİLİSİ</t>
  </si>
  <si>
    <t>BORÇLU</t>
  </si>
  <si>
    <t>140 Nolu Hesaba Alınacak Tutar</t>
  </si>
  <si>
    <t>SGK'DAN TALEP/MAHSUP EDİLECEK TUTAR</t>
  </si>
  <si>
    <t>VERGİLER VE KESİNTİLERDEN MAHSUP EDİLECEK TUTAR</t>
  </si>
  <si>
    <t>Yükseköğr. Tazminatı</t>
  </si>
  <si>
    <t>Akademik Teşvik Öd.</t>
  </si>
  <si>
    <t>Maaş ödeme gününde görevde olmayan</t>
  </si>
  <si>
    <t>Halk Bankası Sanayi Sitesi Şubesi</t>
  </si>
  <si>
    <t>TR300001200130900006000030</t>
  </si>
  <si>
    <t>BES Kesintisi</t>
  </si>
  <si>
    <t>Doküman No       : FR-206</t>
  </si>
  <si>
    <t xml:space="preserve">  5510 - TAM MAAŞ </t>
  </si>
  <si>
    <t xml:space="preserve">KİŞİLERDEN ALACAKLARI HESAPLAMA CETVELİ    </t>
  </si>
  <si>
    <t>Sabit Ek ödeme</t>
  </si>
  <si>
    <t>İlk Yayın Tarihi    : 05.02.2018</t>
  </si>
  <si>
    <t>Revizyon No        : 01</t>
  </si>
  <si>
    <t>Sayfa No             : 1/1</t>
  </si>
  <si>
    <t>Revizyon Tarihi    : 30.05.2024</t>
  </si>
  <si>
    <t>Hazırlayan</t>
  </si>
  <si>
    <t>Kalite Sistem Onayı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</si>
</sst>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54">
    <font>
      <sz val="11"/>
      <color theme="1"/>
      <name val="Calibri"/>
      <family val="2"/>
    </font>
    <font>
      <sz val="12"/>
      <color indexed="8"/>
      <name val="Times New Roman"/>
      <family val="2"/>
    </font>
    <font>
      <b/>
      <sz val="11"/>
      <name val="Courier New Tur"/>
      <family val="3"/>
    </font>
    <font>
      <b/>
      <sz val="10"/>
      <name val="Courier New Tur"/>
      <family val="3"/>
    </font>
    <font>
      <b/>
      <sz val="10.5"/>
      <name val="Courier New Tur"/>
      <family val="3"/>
    </font>
    <font>
      <b/>
      <sz val="10.5"/>
      <name val="CG Times"/>
      <family val="1"/>
    </font>
    <font>
      <b/>
      <sz val="10"/>
      <name val="CG Times"/>
      <family val="1"/>
    </font>
    <font>
      <sz val="10"/>
      <name val="CG Times"/>
      <family val="1"/>
    </font>
    <font>
      <sz val="9"/>
      <name val="Tahoma"/>
      <family val="2"/>
    </font>
    <font>
      <b/>
      <sz val="9"/>
      <name val="Tahoma"/>
      <family val="2"/>
    </font>
    <font>
      <b/>
      <sz val="10"/>
      <name val="Courier New"/>
      <family val="3"/>
    </font>
    <font>
      <b/>
      <sz val="8"/>
      <name val="Courier New Tur"/>
      <family val="3"/>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2"/>
      <name val="Calibri"/>
      <family val="2"/>
    </font>
    <font>
      <b/>
      <sz val="10"/>
      <name val="Calibri"/>
      <family val="2"/>
    </font>
    <font>
      <b/>
      <sz val="10.5"/>
      <name val="Calibri"/>
      <family val="2"/>
    </font>
    <font>
      <b/>
      <sz val="10"/>
      <color indexed="8"/>
      <name val="Times New Roman"/>
      <family val="1"/>
    </font>
    <font>
      <sz val="10.5"/>
      <color indexed="8"/>
      <name val="Times New Roman"/>
      <family val="1"/>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b/>
      <sz val="10"/>
      <color theme="1"/>
      <name val="Times New Roman"/>
      <family val="1"/>
    </font>
    <font>
      <sz val="10.5"/>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style="medium"/>
      <bottom/>
    </border>
    <border>
      <left style="thin"/>
      <right style="thin"/>
      <top style="thin"/>
      <bottom style="thin"/>
    </border>
    <border>
      <left/>
      <right style="medium"/>
      <top/>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style="thin"/>
      <right/>
      <top style="thin"/>
      <bottom style="thin"/>
    </border>
    <border>
      <left/>
      <right style="thin"/>
      <top style="thin"/>
      <bottom style="thin"/>
    </border>
    <border>
      <left/>
      <right/>
      <top style="thin"/>
      <bottom style="thin"/>
    </border>
    <border>
      <left/>
      <right/>
      <top style="medium"/>
      <bottom/>
    </border>
    <border>
      <left/>
      <right style="thin"/>
      <top style="medium"/>
      <bottom/>
    </border>
    <border>
      <left/>
      <right style="thin"/>
      <top/>
      <bottom/>
    </border>
    <border>
      <left/>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39">
    <xf numFmtId="0" fontId="0" fillId="0" borderId="0" xfId="0" applyFont="1"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3" fillId="0" borderId="11" xfId="0" applyFont="1" applyBorder="1" applyAlignment="1" applyProtection="1">
      <alignment vertical="center"/>
      <protection/>
    </xf>
    <xf numFmtId="0" fontId="3" fillId="0" borderId="11" xfId="0" applyFont="1" applyBorder="1" applyAlignment="1" applyProtection="1">
      <alignment horizontal="left" vertical="center"/>
      <protection/>
    </xf>
    <xf numFmtId="0" fontId="0" fillId="0" borderId="12" xfId="0" applyBorder="1" applyAlignment="1" applyProtection="1">
      <alignment/>
      <protection locked="0"/>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4" fontId="0" fillId="0" borderId="0" xfId="0" applyNumberFormat="1" applyAlignment="1" applyProtection="1">
      <alignment/>
      <protection locked="0"/>
    </xf>
    <xf numFmtId="0" fontId="4" fillId="0" borderId="11"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vertical="center"/>
      <protection/>
    </xf>
    <xf numFmtId="4" fontId="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12" xfId="0" applyBorder="1" applyAlignment="1" applyProtection="1">
      <alignment/>
      <protection locked="0"/>
    </xf>
    <xf numFmtId="4" fontId="0" fillId="0" borderId="12" xfId="0" applyNumberFormat="1" applyBorder="1" applyAlignment="1" applyProtection="1">
      <alignment/>
      <protection locked="0"/>
    </xf>
    <xf numFmtId="0" fontId="0" fillId="0" borderId="0" xfId="0" applyBorder="1" applyAlignment="1" applyProtection="1">
      <alignment vertical="center"/>
      <protection/>
    </xf>
    <xf numFmtId="0" fontId="6" fillId="0" borderId="0" xfId="0" applyFont="1" applyBorder="1" applyAlignment="1" applyProtection="1">
      <alignment/>
      <protection/>
    </xf>
    <xf numFmtId="0" fontId="0" fillId="0" borderId="13" xfId="0" applyBorder="1" applyAlignment="1" applyProtection="1">
      <alignment/>
      <protection locked="0"/>
    </xf>
    <xf numFmtId="0" fontId="4" fillId="0" borderId="11" xfId="0" applyFont="1" applyBorder="1" applyAlignment="1" applyProtection="1">
      <alignment horizontal="center" vertical="center" wrapText="1"/>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3" fillId="0" borderId="11" xfId="0" applyFont="1" applyBorder="1" applyAlignment="1" applyProtection="1">
      <alignment vertical="center"/>
      <protection/>
    </xf>
    <xf numFmtId="4" fontId="4" fillId="0" borderId="18" xfId="0" applyNumberFormat="1" applyFont="1" applyBorder="1" applyAlignment="1" applyProtection="1">
      <alignment vertical="center"/>
      <protection hidden="1"/>
    </xf>
    <xf numFmtId="3" fontId="4" fillId="0" borderId="19" xfId="0" applyNumberFormat="1" applyFont="1" applyBorder="1" applyAlignment="1" applyProtection="1">
      <alignment vertical="center"/>
      <protection hidden="1"/>
    </xf>
    <xf numFmtId="3" fontId="4" fillId="0" borderId="18" xfId="0" applyNumberFormat="1" applyFont="1" applyBorder="1" applyAlignment="1" applyProtection="1">
      <alignment vertical="center"/>
      <protection hidden="1"/>
    </xf>
    <xf numFmtId="4" fontId="4" fillId="0" borderId="19" xfId="0" applyNumberFormat="1" applyFont="1" applyBorder="1" applyAlignment="1" applyProtection="1">
      <alignment vertical="center"/>
      <protection hidden="1"/>
    </xf>
    <xf numFmtId="4" fontId="4" fillId="33" borderId="19" xfId="0" applyNumberFormat="1" applyFont="1" applyFill="1" applyBorder="1" applyAlignment="1" applyProtection="1">
      <alignment vertical="center"/>
      <protection hidden="1"/>
    </xf>
    <xf numFmtId="4"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49" fontId="5" fillId="0" borderId="18" xfId="0" applyNumberFormat="1" applyFont="1" applyBorder="1" applyAlignment="1" applyProtection="1">
      <alignment horizontal="center" vertical="center"/>
      <protection hidden="1"/>
    </xf>
    <xf numFmtId="4" fontId="4" fillId="0" borderId="19" xfId="0" applyNumberFormat="1" applyFont="1" applyBorder="1" applyAlignment="1" applyProtection="1">
      <alignment vertical="center"/>
      <protection hidden="1"/>
    </xf>
    <xf numFmtId="0" fontId="5" fillId="0" borderId="18"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4" fillId="0" borderId="0" xfId="0" applyFont="1" applyBorder="1" applyAlignment="1" applyProtection="1">
      <alignment vertical="center"/>
      <protection hidden="1"/>
    </xf>
    <xf numFmtId="4" fontId="29" fillId="0" borderId="18" xfId="0" applyNumberFormat="1" applyFont="1" applyBorder="1" applyAlignment="1" applyProtection="1">
      <alignment vertical="center"/>
      <protection hidden="1"/>
    </xf>
    <xf numFmtId="4" fontId="29" fillId="0" borderId="20" xfId="0" applyNumberFormat="1" applyFont="1" applyBorder="1" applyAlignment="1" applyProtection="1">
      <alignment vertical="center"/>
      <protection hidden="1"/>
    </xf>
    <xf numFmtId="4" fontId="29" fillId="0" borderId="19" xfId="0" applyNumberFormat="1" applyFont="1" applyBorder="1" applyAlignment="1" applyProtection="1">
      <alignment vertical="center"/>
      <protection hidden="1"/>
    </xf>
    <xf numFmtId="0" fontId="30" fillId="33" borderId="18" xfId="0" applyFont="1" applyFill="1" applyBorder="1" applyAlignment="1" applyProtection="1">
      <alignment vertical="center"/>
      <protection hidden="1"/>
    </xf>
    <xf numFmtId="0" fontId="30" fillId="33" borderId="20" xfId="0" applyFont="1" applyFill="1" applyBorder="1" applyAlignment="1" applyProtection="1">
      <alignment vertical="center"/>
      <protection hidden="1"/>
    </xf>
    <xf numFmtId="0" fontId="30" fillId="33" borderId="19" xfId="0" applyFont="1" applyFill="1" applyBorder="1" applyAlignment="1" applyProtection="1">
      <alignment vertical="center"/>
      <protection hidden="1"/>
    </xf>
    <xf numFmtId="0" fontId="30" fillId="33" borderId="18" xfId="0" applyFont="1" applyFill="1" applyBorder="1" applyAlignment="1" applyProtection="1">
      <alignment vertical="center"/>
      <protection/>
    </xf>
    <xf numFmtId="0" fontId="30" fillId="33" borderId="20" xfId="0" applyFont="1" applyFill="1" applyBorder="1" applyAlignment="1" applyProtection="1">
      <alignment vertical="center"/>
      <protection/>
    </xf>
    <xf numFmtId="0" fontId="30" fillId="33" borderId="19" xfId="0" applyFont="1" applyFill="1" applyBorder="1" applyAlignment="1" applyProtection="1">
      <alignment vertical="center"/>
      <protection/>
    </xf>
    <xf numFmtId="4" fontId="29" fillId="33" borderId="19" xfId="0" applyNumberFormat="1" applyFont="1" applyFill="1" applyBorder="1" applyAlignment="1" applyProtection="1">
      <alignment vertical="center"/>
      <protection hidden="1"/>
    </xf>
    <xf numFmtId="0" fontId="0" fillId="0" borderId="15" xfId="0" applyBorder="1" applyAlignment="1" applyProtection="1">
      <alignment/>
      <protection hidden="1"/>
    </xf>
    <xf numFmtId="0" fontId="0" fillId="0" borderId="0" xfId="0" applyBorder="1" applyAlignment="1" applyProtection="1">
      <alignment vertical="center"/>
      <protection hidden="1"/>
    </xf>
    <xf numFmtId="0" fontId="0" fillId="0" borderId="12" xfId="0" applyBorder="1" applyAlignment="1" applyProtection="1">
      <alignment/>
      <protection hidden="1"/>
    </xf>
    <xf numFmtId="0" fontId="4" fillId="0" borderId="11" xfId="0" applyFont="1" applyBorder="1" applyAlignment="1" applyProtection="1">
      <alignment vertical="center"/>
      <protection hidden="1"/>
    </xf>
    <xf numFmtId="0" fontId="0" fillId="0" borderId="14" xfId="0" applyBorder="1" applyAlignment="1" applyProtection="1">
      <alignment horizontal="center" vertical="center"/>
      <protection locked="0"/>
    </xf>
    <xf numFmtId="0" fontId="49" fillId="33" borderId="10" xfId="0" applyFont="1" applyFill="1" applyBorder="1" applyAlignment="1" applyProtection="1">
      <alignment vertical="center" wrapText="1"/>
      <protection locked="0"/>
    </xf>
    <xf numFmtId="0" fontId="49" fillId="33" borderId="15" xfId="0" applyFont="1" applyFill="1" applyBorder="1" applyAlignment="1" applyProtection="1">
      <alignment vertical="center" wrapText="1"/>
      <protection locked="0"/>
    </xf>
    <xf numFmtId="0" fontId="49" fillId="33" borderId="12" xfId="0" applyFont="1" applyFill="1" applyBorder="1" applyAlignment="1" applyProtection="1">
      <alignment vertical="center" wrapText="1"/>
      <protection locked="0"/>
    </xf>
    <xf numFmtId="0" fontId="49" fillId="33" borderId="16" xfId="0" applyFont="1" applyFill="1" applyBorder="1" applyAlignment="1" applyProtection="1">
      <alignment vertical="center" wrapText="1"/>
      <protection locked="0"/>
    </xf>
    <xf numFmtId="0" fontId="49" fillId="33" borderId="13" xfId="0" applyFont="1" applyFill="1" applyBorder="1" applyAlignment="1" applyProtection="1">
      <alignment vertical="center" wrapText="1"/>
      <protection locked="0"/>
    </xf>
    <xf numFmtId="0" fontId="51" fillId="0" borderId="14" xfId="0" applyFont="1" applyBorder="1" applyAlignment="1" applyProtection="1">
      <alignment horizontal="center" vertical="top" wrapText="1"/>
      <protection locked="0"/>
    </xf>
    <xf numFmtId="0" fontId="51" fillId="0" borderId="21" xfId="0" applyFont="1" applyBorder="1" applyAlignment="1" applyProtection="1">
      <alignment horizontal="center" vertical="top" wrapText="1"/>
      <protection locked="0"/>
    </xf>
    <xf numFmtId="0" fontId="51" fillId="0" borderId="16" xfId="0" applyFont="1" applyBorder="1" applyAlignment="1" applyProtection="1">
      <alignment horizontal="center" vertical="top" wrapText="1"/>
      <protection locked="0"/>
    </xf>
    <xf numFmtId="0" fontId="51" fillId="0" borderId="17" xfId="0" applyFont="1" applyBorder="1" applyAlignment="1" applyProtection="1">
      <alignment horizontal="center" vertical="top" wrapText="1"/>
      <protection locked="0"/>
    </xf>
    <xf numFmtId="0" fontId="51" fillId="0" borderId="10" xfId="0" applyFont="1" applyBorder="1" applyAlignment="1" applyProtection="1">
      <alignment horizontal="center" vertical="top" wrapText="1"/>
      <protection locked="0"/>
    </xf>
    <xf numFmtId="0" fontId="51" fillId="0" borderId="13" xfId="0" applyFont="1" applyBorder="1" applyAlignment="1" applyProtection="1">
      <alignment horizontal="center" vertical="top" wrapText="1"/>
      <protection locked="0"/>
    </xf>
    <xf numFmtId="0" fontId="49" fillId="33" borderId="21" xfId="0" applyFont="1" applyFill="1" applyBorder="1" applyAlignment="1" applyProtection="1">
      <alignment horizontal="center" vertical="center" wrapText="1"/>
      <protection locked="0"/>
    </xf>
    <xf numFmtId="0" fontId="49" fillId="33" borderId="22" xfId="0" applyFont="1" applyFill="1" applyBorder="1" applyAlignment="1" applyProtection="1">
      <alignment horizontal="center" vertical="center" wrapText="1"/>
      <protection locked="0"/>
    </xf>
    <xf numFmtId="0" fontId="49" fillId="33" borderId="0" xfId="0" applyFont="1" applyFill="1" applyBorder="1" applyAlignment="1" applyProtection="1">
      <alignment horizontal="center" vertical="center" wrapText="1"/>
      <protection locked="0"/>
    </xf>
    <xf numFmtId="0" fontId="49" fillId="33" borderId="23" xfId="0" applyFont="1" applyFill="1" applyBorder="1" applyAlignment="1" applyProtection="1">
      <alignment horizontal="center" vertical="center" wrapText="1"/>
      <protection locked="0"/>
    </xf>
    <xf numFmtId="0" fontId="49" fillId="33" borderId="17" xfId="0" applyFont="1" applyFill="1" applyBorder="1" applyAlignment="1" applyProtection="1">
      <alignment horizontal="center" vertical="center" wrapText="1"/>
      <protection locked="0"/>
    </xf>
    <xf numFmtId="0" fontId="49" fillId="33" borderId="24" xfId="0" applyFont="1" applyFill="1" applyBorder="1" applyAlignment="1" applyProtection="1">
      <alignment horizontal="center" vertical="center" wrapText="1"/>
      <protection locked="0"/>
    </xf>
    <xf numFmtId="0" fontId="52" fillId="33" borderId="25" xfId="0" applyFont="1" applyFill="1" applyBorder="1" applyAlignment="1" applyProtection="1">
      <alignment horizontal="left" vertical="center" wrapText="1"/>
      <protection locked="0"/>
    </xf>
    <xf numFmtId="0" fontId="52" fillId="33" borderId="26" xfId="0" applyFont="1" applyFill="1" applyBorder="1" applyAlignment="1" applyProtection="1">
      <alignment horizontal="left" vertical="center" wrapText="1"/>
      <protection locked="0"/>
    </xf>
    <xf numFmtId="0" fontId="52" fillId="33" borderId="11" xfId="0" applyFont="1" applyFill="1" applyBorder="1" applyAlignment="1" applyProtection="1">
      <alignment horizontal="left" vertical="center" wrapText="1"/>
      <protection locked="0"/>
    </xf>
    <xf numFmtId="0" fontId="52" fillId="33" borderId="27" xfId="0" applyFont="1" applyFill="1" applyBorder="1" applyAlignment="1" applyProtection="1">
      <alignment horizontal="left" vertical="center" wrapText="1"/>
      <protection locked="0"/>
    </xf>
    <xf numFmtId="0" fontId="52" fillId="33" borderId="28" xfId="0" applyFont="1" applyFill="1" applyBorder="1" applyAlignment="1" applyProtection="1">
      <alignment horizontal="left" vertical="center" wrapText="1"/>
      <protection locked="0"/>
    </xf>
    <xf numFmtId="0" fontId="52" fillId="33" borderId="29" xfId="0" applyFont="1" applyFill="1" applyBorder="1" applyAlignment="1" applyProtection="1">
      <alignment horizontal="left" vertical="center" wrapText="1"/>
      <protection locked="0"/>
    </xf>
    <xf numFmtId="0" fontId="10" fillId="34" borderId="11" xfId="0" applyFont="1" applyFill="1" applyBorder="1" applyAlignment="1" applyProtection="1">
      <alignment horizontal="center" vertical="center"/>
      <protection locked="0"/>
    </xf>
    <xf numFmtId="14" fontId="3" fillId="34" borderId="11"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hidden="1"/>
    </xf>
    <xf numFmtId="0" fontId="2" fillId="0" borderId="21"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3" fillId="34" borderId="18" xfId="0" applyFont="1" applyFill="1" applyBorder="1" applyAlignment="1" applyProtection="1">
      <alignment horizontal="center" vertical="center"/>
      <protection locked="0"/>
    </xf>
    <xf numFmtId="0" fontId="3" fillId="34" borderId="20"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0" borderId="31" xfId="0" applyFont="1" applyBorder="1" applyAlignment="1" applyProtection="1">
      <alignment horizontal="left" vertical="center"/>
      <protection/>
    </xf>
    <xf numFmtId="0" fontId="3" fillId="0" borderId="32" xfId="0" applyFont="1" applyBorder="1" applyAlignment="1" applyProtection="1">
      <alignment horizontal="left" vertical="center"/>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4" borderId="33"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3" fillId="34" borderId="35" xfId="0" applyFont="1" applyFill="1" applyBorder="1" applyAlignment="1" applyProtection="1">
      <alignment horizontal="center" vertical="center" wrapText="1"/>
      <protection locked="0"/>
    </xf>
    <xf numFmtId="0" fontId="3" fillId="34" borderId="36"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0" fontId="3" fillId="34" borderId="23" xfId="0" applyFont="1" applyFill="1" applyBorder="1" applyAlignment="1" applyProtection="1">
      <alignment horizontal="center" vertical="center" wrapText="1"/>
      <protection locked="0"/>
    </xf>
    <xf numFmtId="4" fontId="3" fillId="0" borderId="18" xfId="0" applyNumberFormat="1"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4" fillId="0" borderId="11" xfId="0" applyFont="1" applyBorder="1" applyAlignment="1" applyProtection="1">
      <alignment horizontal="center" vertical="center" wrapText="1"/>
      <protection/>
    </xf>
    <xf numFmtId="4" fontId="4" fillId="34" borderId="18" xfId="0" applyNumberFormat="1" applyFont="1" applyFill="1" applyBorder="1" applyAlignment="1" applyProtection="1">
      <alignment horizontal="right" vertical="center"/>
      <protection locked="0"/>
    </xf>
    <xf numFmtId="4" fontId="4" fillId="34" borderId="19" xfId="0" applyNumberFormat="1" applyFont="1" applyFill="1" applyBorder="1" applyAlignment="1" applyProtection="1">
      <alignment horizontal="right" vertical="center"/>
      <protection locked="0"/>
    </xf>
    <xf numFmtId="0" fontId="4" fillId="0" borderId="0" xfId="0" applyFont="1" applyBorder="1" applyAlignment="1" applyProtection="1">
      <alignment horizontal="left" vertical="center"/>
      <protection/>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xf numFmtId="0" fontId="0" fillId="34" borderId="0" xfId="0" applyFill="1" applyBorder="1" applyAlignment="1" applyProtection="1">
      <alignment horizontal="center"/>
      <protection locked="0"/>
    </xf>
    <xf numFmtId="0" fontId="31" fillId="33" borderId="18" xfId="0" applyFont="1" applyFill="1" applyBorder="1" applyAlignment="1" applyProtection="1">
      <alignment horizontal="justify" vertical="center" wrapText="1"/>
      <protection/>
    </xf>
    <xf numFmtId="0" fontId="31" fillId="33" borderId="20" xfId="0" applyFont="1" applyFill="1" applyBorder="1" applyAlignment="1" applyProtection="1">
      <alignment horizontal="justify" vertical="center" wrapText="1"/>
      <protection/>
    </xf>
    <xf numFmtId="0" fontId="31" fillId="33" borderId="19" xfId="0" applyFont="1" applyFill="1" applyBorder="1" applyAlignment="1" applyProtection="1">
      <alignment horizontal="justify" vertical="center" wrapText="1"/>
      <protection/>
    </xf>
    <xf numFmtId="0" fontId="6" fillId="0" borderId="0" xfId="0" applyFont="1" applyBorder="1" applyAlignment="1" applyProtection="1">
      <alignment horizontal="center" vertical="center"/>
      <protection hidden="1"/>
    </xf>
    <xf numFmtId="0" fontId="6" fillId="33" borderId="0" xfId="0" applyFont="1" applyFill="1" applyBorder="1" applyAlignment="1" applyProtection="1">
      <alignment horizontal="center" vertical="center"/>
      <protection hidden="1"/>
    </xf>
    <xf numFmtId="0" fontId="7" fillId="34" borderId="0" xfId="0" applyFont="1" applyFill="1" applyBorder="1" applyAlignment="1" applyProtection="1">
      <alignment horizontal="left"/>
      <protection locked="0"/>
    </xf>
    <xf numFmtId="0" fontId="7" fillId="34" borderId="0" xfId="0" applyFont="1" applyFill="1" applyBorder="1" applyAlignment="1" applyProtection="1">
      <alignment horizontal="center" vertical="center"/>
      <protection locked="0"/>
    </xf>
    <xf numFmtId="4" fontId="4" fillId="33" borderId="18" xfId="0" applyNumberFormat="1" applyFont="1" applyFill="1" applyBorder="1" applyAlignment="1" applyProtection="1">
      <alignment horizontal="right" vertical="center"/>
      <protection hidden="1"/>
    </xf>
    <xf numFmtId="4" fontId="4" fillId="33" borderId="19" xfId="0" applyNumberFormat="1" applyFont="1" applyFill="1" applyBorder="1" applyAlignment="1" applyProtection="1">
      <alignment horizontal="right" vertical="center"/>
      <protection hidden="1"/>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 fontId="4" fillId="33" borderId="11" xfId="0" applyNumberFormat="1" applyFont="1" applyFill="1" applyBorder="1" applyAlignment="1" applyProtection="1">
      <alignment horizontal="right" vertical="center"/>
      <protection hidden="1"/>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xf numFmtId="0" fontId="30" fillId="33" borderId="18" xfId="0" applyFont="1" applyFill="1" applyBorder="1" applyAlignment="1" applyProtection="1">
      <alignment horizontal="right" vertical="center"/>
      <protection hidden="1"/>
    </xf>
    <xf numFmtId="0" fontId="30" fillId="33" borderId="20" xfId="0" applyFont="1" applyFill="1" applyBorder="1" applyAlignment="1" applyProtection="1">
      <alignment horizontal="right" vertical="center"/>
      <protection hidden="1"/>
    </xf>
    <xf numFmtId="0" fontId="30" fillId="33" borderId="18" xfId="0" applyFont="1" applyFill="1" applyBorder="1" applyAlignment="1" applyProtection="1">
      <alignment horizontal="right" vertical="center"/>
      <protection/>
    </xf>
    <xf numFmtId="0" fontId="30" fillId="33" borderId="20" xfId="0" applyFont="1" applyFill="1" applyBorder="1" applyAlignment="1" applyProtection="1">
      <alignment horizontal="right" vertical="center"/>
      <protection/>
    </xf>
    <xf numFmtId="0" fontId="31" fillId="0" borderId="18" xfId="0" applyFont="1" applyBorder="1" applyAlignment="1" applyProtection="1">
      <alignment horizontal="right" vertical="center"/>
      <protection/>
    </xf>
    <xf numFmtId="0" fontId="31" fillId="0" borderId="20" xfId="0" applyFont="1" applyBorder="1" applyAlignment="1" applyProtection="1">
      <alignment horizontal="right" vertical="center"/>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0</xdr:row>
      <xdr:rowOff>76200</xdr:rowOff>
    </xdr:from>
    <xdr:to>
      <xdr:col>2</xdr:col>
      <xdr:colOff>1171575</xdr:colOff>
      <xdr:row>4</xdr:row>
      <xdr:rowOff>9525</xdr:rowOff>
    </xdr:to>
    <xdr:pic>
      <xdr:nvPicPr>
        <xdr:cNvPr id="1" name="1 Resim" descr="amblem.png"/>
        <xdr:cNvPicPr preferRelativeResize="1">
          <a:picLocks noChangeAspect="1"/>
        </xdr:cNvPicPr>
      </xdr:nvPicPr>
      <xdr:blipFill>
        <a:blip r:embed="rId1"/>
        <a:stretch>
          <a:fillRect/>
        </a:stretch>
      </xdr:blipFill>
      <xdr:spPr>
        <a:xfrm>
          <a:off x="685800" y="76200"/>
          <a:ext cx="7048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71"/>
  <sheetViews>
    <sheetView tabSelected="1" view="pageBreakPreview" zoomScaleSheetLayoutView="100" zoomScalePageLayoutView="0" workbookViewId="0" topLeftCell="A1">
      <selection activeCell="G66" sqref="G66:I66"/>
    </sheetView>
  </sheetViews>
  <sheetFormatPr defaultColWidth="9.140625" defaultRowHeight="15"/>
  <cols>
    <col min="1" max="1" width="1.8515625" style="1" customWidth="1"/>
    <col min="2" max="2" width="1.421875" style="1" customWidth="1"/>
    <col min="3" max="3" width="27.421875" style="1" customWidth="1"/>
    <col min="4" max="4" width="19.7109375" style="1" customWidth="1"/>
    <col min="5" max="5" width="13.57421875" style="1" customWidth="1"/>
    <col min="6" max="6" width="24.7109375" style="1" customWidth="1"/>
    <col min="7" max="7" width="3.7109375" style="1" customWidth="1"/>
    <col min="8" max="8" width="5.00390625" style="1" customWidth="1"/>
    <col min="9" max="9" width="25.8515625" style="1" customWidth="1"/>
    <col min="10" max="10" width="1.421875" style="1" customWidth="1"/>
    <col min="11" max="11" width="2.7109375" style="1" customWidth="1"/>
    <col min="12" max="16384" width="9.140625" style="1" customWidth="1"/>
  </cols>
  <sheetData>
    <row r="1" spans="2:10" ht="15.75">
      <c r="B1" s="53"/>
      <c r="C1" s="54"/>
      <c r="D1" s="65" t="s">
        <v>71</v>
      </c>
      <c r="E1" s="65"/>
      <c r="F1" s="65"/>
      <c r="G1" s="65"/>
      <c r="H1" s="66"/>
      <c r="I1" s="71" t="s">
        <v>70</v>
      </c>
      <c r="J1" s="72"/>
    </row>
    <row r="2" spans="2:10" ht="15.75">
      <c r="B2" s="55"/>
      <c r="C2" s="56"/>
      <c r="D2" s="67"/>
      <c r="E2" s="67"/>
      <c r="F2" s="67"/>
      <c r="G2" s="67"/>
      <c r="H2" s="68"/>
      <c r="I2" s="73" t="s">
        <v>74</v>
      </c>
      <c r="J2" s="74"/>
    </row>
    <row r="3" spans="2:10" ht="15.75">
      <c r="B3" s="55"/>
      <c r="C3" s="56"/>
      <c r="D3" s="67"/>
      <c r="E3" s="67"/>
      <c r="F3" s="67"/>
      <c r="G3" s="67"/>
      <c r="H3" s="68"/>
      <c r="I3" s="73" t="s">
        <v>77</v>
      </c>
      <c r="J3" s="74"/>
    </row>
    <row r="4" spans="2:10" ht="15.75">
      <c r="B4" s="55"/>
      <c r="C4" s="56"/>
      <c r="D4" s="67"/>
      <c r="E4" s="67"/>
      <c r="F4" s="67"/>
      <c r="G4" s="67"/>
      <c r="H4" s="68"/>
      <c r="I4" s="73" t="s">
        <v>75</v>
      </c>
      <c r="J4" s="74"/>
    </row>
    <row r="5" spans="2:10" ht="16.5" thickBot="1">
      <c r="B5" s="57"/>
      <c r="C5" s="58"/>
      <c r="D5" s="69"/>
      <c r="E5" s="69"/>
      <c r="F5" s="69"/>
      <c r="G5" s="69"/>
      <c r="H5" s="70"/>
      <c r="I5" s="75" t="s">
        <v>76</v>
      </c>
      <c r="J5" s="76"/>
    </row>
    <row r="6" spans="2:10" ht="15">
      <c r="B6" s="20"/>
      <c r="C6" s="83" t="s">
        <v>0</v>
      </c>
      <c r="D6" s="83"/>
      <c r="E6" s="83"/>
      <c r="F6" s="83"/>
      <c r="G6" s="83"/>
      <c r="H6" s="83"/>
      <c r="I6" s="83"/>
      <c r="J6" s="2"/>
    </row>
    <row r="7" spans="2:10" ht="15.75" thickBot="1">
      <c r="B7" s="24"/>
      <c r="C7" s="84" t="s">
        <v>72</v>
      </c>
      <c r="D7" s="84"/>
      <c r="E7" s="84"/>
      <c r="F7" s="84"/>
      <c r="G7" s="84"/>
      <c r="H7" s="84"/>
      <c r="I7" s="84"/>
      <c r="J7" s="18"/>
    </row>
    <row r="8" spans="2:10" ht="7.5" customHeight="1">
      <c r="B8" s="20"/>
      <c r="C8" s="85"/>
      <c r="D8" s="85"/>
      <c r="E8" s="85"/>
      <c r="F8" s="85"/>
      <c r="G8" s="85"/>
      <c r="H8" s="85"/>
      <c r="I8" s="85"/>
      <c r="J8" s="2"/>
    </row>
    <row r="9" spans="2:10" ht="18" customHeight="1">
      <c r="B9" s="21"/>
      <c r="C9" s="3" t="s">
        <v>1</v>
      </c>
      <c r="D9" s="77"/>
      <c r="E9" s="77"/>
      <c r="F9" s="4" t="s">
        <v>2</v>
      </c>
      <c r="G9" s="86" t="s">
        <v>66</v>
      </c>
      <c r="H9" s="87"/>
      <c r="I9" s="88"/>
      <c r="J9" s="5"/>
    </row>
    <row r="10" spans="2:10" ht="18" customHeight="1">
      <c r="B10" s="21"/>
      <c r="C10" s="3" t="s">
        <v>3</v>
      </c>
      <c r="D10" s="77"/>
      <c r="E10" s="77"/>
      <c r="F10" s="4" t="s">
        <v>4</v>
      </c>
      <c r="G10" s="89">
        <v>4</v>
      </c>
      <c r="H10" s="90"/>
      <c r="I10" s="91"/>
      <c r="J10" s="5"/>
    </row>
    <row r="11" spans="2:10" ht="18" customHeight="1">
      <c r="B11" s="21"/>
      <c r="C11" s="3" t="s">
        <v>5</v>
      </c>
      <c r="D11" s="77"/>
      <c r="E11" s="77"/>
      <c r="F11" s="4" t="s">
        <v>56</v>
      </c>
      <c r="G11" s="78"/>
      <c r="H11" s="79"/>
      <c r="I11" s="79"/>
      <c r="J11" s="5"/>
    </row>
    <row r="12" spans="2:10" ht="18" customHeight="1">
      <c r="B12" s="21"/>
      <c r="C12" s="3" t="s">
        <v>6</v>
      </c>
      <c r="D12" s="77"/>
      <c r="E12" s="77"/>
      <c r="F12" s="26" t="s">
        <v>57</v>
      </c>
      <c r="G12" s="79"/>
      <c r="H12" s="79"/>
      <c r="I12" s="79"/>
      <c r="J12" s="5"/>
    </row>
    <row r="13" spans="2:10" ht="18" customHeight="1">
      <c r="B13" s="21"/>
      <c r="C13" s="3" t="s">
        <v>7</v>
      </c>
      <c r="D13" s="80">
        <v>30</v>
      </c>
      <c r="E13" s="81"/>
      <c r="F13" s="3" t="s">
        <v>8</v>
      </c>
      <c r="G13" s="82">
        <v>0</v>
      </c>
      <c r="H13" s="82"/>
      <c r="I13" s="82"/>
      <c r="J13" s="5"/>
    </row>
    <row r="14" spans="2:10" ht="26.25" customHeight="1">
      <c r="B14" s="21"/>
      <c r="C14" s="3" t="s">
        <v>9</v>
      </c>
      <c r="D14" s="94" t="s">
        <v>49</v>
      </c>
      <c r="E14" s="95"/>
      <c r="F14" s="92" t="s">
        <v>10</v>
      </c>
      <c r="G14" s="104"/>
      <c r="H14" s="105"/>
      <c r="I14" s="106"/>
      <c r="J14" s="5"/>
    </row>
    <row r="15" spans="2:10" ht="18.75" customHeight="1">
      <c r="B15" s="21"/>
      <c r="C15" s="3" t="s">
        <v>11</v>
      </c>
      <c r="D15" s="110">
        <f>(I62)</f>
        <v>3168.2</v>
      </c>
      <c r="E15" s="111"/>
      <c r="F15" s="93"/>
      <c r="G15" s="107"/>
      <c r="H15" s="108"/>
      <c r="I15" s="109"/>
      <c r="J15" s="5"/>
    </row>
    <row r="16" spans="2:10" ht="26.25" customHeight="1">
      <c r="B16" s="21"/>
      <c r="C16" s="3" t="s">
        <v>12</v>
      </c>
      <c r="D16" s="94" t="s">
        <v>54</v>
      </c>
      <c r="E16" s="95"/>
      <c r="F16" s="96" t="s">
        <v>58</v>
      </c>
      <c r="G16" s="98" t="s">
        <v>67</v>
      </c>
      <c r="H16" s="99"/>
      <c r="I16" s="100"/>
      <c r="J16" s="5"/>
    </row>
    <row r="17" spans="2:10" ht="26.25" customHeight="1">
      <c r="B17" s="21"/>
      <c r="C17" s="3" t="s">
        <v>13</v>
      </c>
      <c r="D17" s="94" t="s">
        <v>54</v>
      </c>
      <c r="E17" s="95"/>
      <c r="F17" s="97"/>
      <c r="G17" s="101" t="s">
        <v>68</v>
      </c>
      <c r="H17" s="102"/>
      <c r="I17" s="103"/>
      <c r="J17" s="5"/>
    </row>
    <row r="18" spans="2:10" ht="15">
      <c r="B18" s="21"/>
      <c r="C18" s="129" t="s">
        <v>14</v>
      </c>
      <c r="D18" s="129"/>
      <c r="E18" s="129"/>
      <c r="F18" s="129"/>
      <c r="G18" s="129"/>
      <c r="H18" s="129"/>
      <c r="I18" s="129"/>
      <c r="J18" s="5"/>
    </row>
    <row r="19" spans="2:10" ht="32.25" customHeight="1">
      <c r="B19" s="21"/>
      <c r="C19" s="19" t="s">
        <v>15</v>
      </c>
      <c r="D19" s="112" t="s">
        <v>16</v>
      </c>
      <c r="E19" s="112"/>
      <c r="F19" s="112" t="s">
        <v>17</v>
      </c>
      <c r="G19" s="112"/>
      <c r="H19" s="112" t="s">
        <v>18</v>
      </c>
      <c r="I19" s="112"/>
      <c r="J19" s="5"/>
    </row>
    <row r="20" spans="2:10" ht="15">
      <c r="B20" s="21"/>
      <c r="C20" s="6" t="s">
        <v>19</v>
      </c>
      <c r="D20" s="113">
        <v>66.6</v>
      </c>
      <c r="E20" s="114"/>
      <c r="F20" s="27">
        <f>ROUND(D20/D13*G13,2)</f>
        <v>0</v>
      </c>
      <c r="G20" s="28"/>
      <c r="H20" s="29"/>
      <c r="I20" s="30">
        <f>D20-F20</f>
        <v>66.6</v>
      </c>
      <c r="J20" s="5"/>
    </row>
    <row r="21" spans="2:10" ht="15">
      <c r="B21" s="21"/>
      <c r="C21" s="7" t="s">
        <v>20</v>
      </c>
      <c r="D21" s="113">
        <v>1205.27</v>
      </c>
      <c r="E21" s="114"/>
      <c r="F21" s="27">
        <f>ROUND(D21/D13*G13,2)</f>
        <v>0</v>
      </c>
      <c r="G21" s="28"/>
      <c r="H21" s="29"/>
      <c r="I21" s="30">
        <f>D21-F21</f>
        <v>1205.27</v>
      </c>
      <c r="J21" s="5"/>
    </row>
    <row r="22" spans="2:10" ht="15">
      <c r="B22" s="21"/>
      <c r="C22" s="7" t="s">
        <v>21</v>
      </c>
      <c r="D22" s="113">
        <v>4.62</v>
      </c>
      <c r="E22" s="114"/>
      <c r="F22" s="27">
        <f>ROUND(D22/D13*G13,2)</f>
        <v>0</v>
      </c>
      <c r="G22" s="28"/>
      <c r="H22" s="29"/>
      <c r="I22" s="30">
        <f aca="true" t="shared" si="0" ref="I22:I36">D22-F22</f>
        <v>4.62</v>
      </c>
      <c r="J22" s="5"/>
    </row>
    <row r="23" spans="2:10" ht="15">
      <c r="B23" s="21"/>
      <c r="C23" s="7" t="s">
        <v>22</v>
      </c>
      <c r="D23" s="113">
        <v>177.1</v>
      </c>
      <c r="E23" s="114"/>
      <c r="F23" s="27">
        <f>ROUND(D23/D13*G13,2)</f>
        <v>0</v>
      </c>
      <c r="G23" s="28"/>
      <c r="H23" s="29"/>
      <c r="I23" s="30">
        <f t="shared" si="0"/>
        <v>177.1</v>
      </c>
      <c r="J23" s="5"/>
    </row>
    <row r="24" spans="2:10" ht="15">
      <c r="B24" s="21"/>
      <c r="C24" s="7" t="s">
        <v>23</v>
      </c>
      <c r="D24" s="113">
        <v>0</v>
      </c>
      <c r="E24" s="114"/>
      <c r="F24" s="27">
        <f>ROUND(D24/D13*G13,2)</f>
        <v>0</v>
      </c>
      <c r="G24" s="28"/>
      <c r="H24" s="29"/>
      <c r="I24" s="30">
        <f t="shared" si="0"/>
        <v>0</v>
      </c>
      <c r="J24" s="5"/>
    </row>
    <row r="25" spans="2:10" ht="15">
      <c r="B25" s="21"/>
      <c r="C25" s="7" t="s">
        <v>24</v>
      </c>
      <c r="D25" s="113">
        <v>45</v>
      </c>
      <c r="E25" s="114"/>
      <c r="F25" s="27">
        <f>ROUND(D25/D13*G13,2)</f>
        <v>0</v>
      </c>
      <c r="G25" s="28"/>
      <c r="H25" s="29"/>
      <c r="I25" s="30">
        <f t="shared" si="0"/>
        <v>45</v>
      </c>
      <c r="J25" s="5"/>
    </row>
    <row r="26" spans="2:10" ht="15">
      <c r="B26" s="21"/>
      <c r="C26" s="7" t="s">
        <v>25</v>
      </c>
      <c r="D26" s="113">
        <v>0</v>
      </c>
      <c r="E26" s="114"/>
      <c r="F26" s="27">
        <f>ROUND(D26/D13*G13,2)</f>
        <v>0</v>
      </c>
      <c r="G26" s="28"/>
      <c r="H26" s="29"/>
      <c r="I26" s="30">
        <f t="shared" si="0"/>
        <v>0</v>
      </c>
      <c r="J26" s="5"/>
    </row>
    <row r="27" spans="2:10" ht="15">
      <c r="B27" s="21"/>
      <c r="C27" s="7" t="s">
        <v>26</v>
      </c>
      <c r="D27" s="113">
        <v>0</v>
      </c>
      <c r="E27" s="114"/>
      <c r="F27" s="27">
        <f>ROUND(D27/D13*G13,2)</f>
        <v>0</v>
      </c>
      <c r="G27" s="28"/>
      <c r="H27" s="29"/>
      <c r="I27" s="30">
        <f t="shared" si="0"/>
        <v>0</v>
      </c>
      <c r="J27" s="5"/>
    </row>
    <row r="28" spans="2:10" ht="15">
      <c r="B28" s="21"/>
      <c r="C28" s="7" t="s">
        <v>27</v>
      </c>
      <c r="D28" s="113">
        <v>0</v>
      </c>
      <c r="E28" s="114"/>
      <c r="F28" s="27">
        <f>ROUND(D28/D13*G13,2)</f>
        <v>0</v>
      </c>
      <c r="G28" s="28"/>
      <c r="H28" s="29"/>
      <c r="I28" s="30">
        <f t="shared" si="0"/>
        <v>0</v>
      </c>
      <c r="J28" s="5"/>
    </row>
    <row r="29" spans="2:10" ht="15">
      <c r="B29" s="21"/>
      <c r="C29" s="7" t="s">
        <v>28</v>
      </c>
      <c r="D29" s="113">
        <v>0</v>
      </c>
      <c r="E29" s="114"/>
      <c r="F29" s="27">
        <f>ROUND(D29/D13*G13,2)</f>
        <v>0</v>
      </c>
      <c r="G29" s="28"/>
      <c r="H29" s="29"/>
      <c r="I29" s="30">
        <f t="shared" si="0"/>
        <v>0</v>
      </c>
      <c r="J29" s="5"/>
    </row>
    <row r="30" spans="2:10" ht="15">
      <c r="B30" s="21"/>
      <c r="C30" s="7" t="s">
        <v>55</v>
      </c>
      <c r="D30" s="113">
        <v>0</v>
      </c>
      <c r="E30" s="114"/>
      <c r="F30" s="27">
        <f>ROUND(D30/D13*G13,2)</f>
        <v>0</v>
      </c>
      <c r="G30" s="28"/>
      <c r="H30" s="29"/>
      <c r="I30" s="30">
        <f t="shared" si="0"/>
        <v>0</v>
      </c>
      <c r="J30" s="5"/>
    </row>
    <row r="31" spans="2:10" ht="15">
      <c r="B31" s="21"/>
      <c r="C31" s="7" t="s">
        <v>29</v>
      </c>
      <c r="D31" s="113">
        <v>482.78</v>
      </c>
      <c r="E31" s="114"/>
      <c r="F31" s="27">
        <f>ROUND(D31/D13*G13,2)</f>
        <v>0</v>
      </c>
      <c r="G31" s="28"/>
      <c r="H31" s="29"/>
      <c r="I31" s="30">
        <f t="shared" si="0"/>
        <v>482.78</v>
      </c>
      <c r="J31" s="5"/>
    </row>
    <row r="32" spans="2:11" ht="15">
      <c r="B32" s="21"/>
      <c r="C32" s="7" t="s">
        <v>30</v>
      </c>
      <c r="D32" s="113">
        <v>60.96</v>
      </c>
      <c r="E32" s="114"/>
      <c r="F32" s="27">
        <f>ROUND(D32/D13*G13,2)</f>
        <v>0</v>
      </c>
      <c r="G32" s="28"/>
      <c r="H32" s="29"/>
      <c r="I32" s="30">
        <f t="shared" si="0"/>
        <v>60.96</v>
      </c>
      <c r="J32" s="5"/>
      <c r="K32" s="8"/>
    </row>
    <row r="33" spans="2:10" ht="15">
      <c r="B33" s="21"/>
      <c r="C33" s="7" t="s">
        <v>31</v>
      </c>
      <c r="D33" s="113">
        <v>109.66</v>
      </c>
      <c r="E33" s="114"/>
      <c r="F33" s="27">
        <f>(D33)</f>
        <v>109.66</v>
      </c>
      <c r="G33" s="28"/>
      <c r="H33" s="29"/>
      <c r="I33" s="31">
        <f t="shared" si="0"/>
        <v>0</v>
      </c>
      <c r="J33" s="5"/>
    </row>
    <row r="34" spans="2:10" ht="15">
      <c r="B34" s="21"/>
      <c r="C34" s="7" t="s">
        <v>32</v>
      </c>
      <c r="D34" s="113">
        <v>760.74</v>
      </c>
      <c r="E34" s="114"/>
      <c r="F34" s="27">
        <f>ROUND(D34/D13*G13,2)</f>
        <v>0</v>
      </c>
      <c r="G34" s="28"/>
      <c r="H34" s="29"/>
      <c r="I34" s="30">
        <f t="shared" si="0"/>
        <v>760.74</v>
      </c>
      <c r="J34" s="5"/>
    </row>
    <row r="35" spans="2:10" ht="15">
      <c r="B35" s="21"/>
      <c r="C35" s="7" t="s">
        <v>64</v>
      </c>
      <c r="D35" s="113">
        <v>700</v>
      </c>
      <c r="E35" s="114"/>
      <c r="F35" s="27">
        <f>ROUND(D35/D13*G13,2)</f>
        <v>0</v>
      </c>
      <c r="G35" s="28"/>
      <c r="H35" s="29"/>
      <c r="I35" s="30">
        <f t="shared" si="0"/>
        <v>700</v>
      </c>
      <c r="J35" s="5"/>
    </row>
    <row r="36" spans="2:10" ht="15">
      <c r="B36" s="21"/>
      <c r="C36" s="7" t="s">
        <v>65</v>
      </c>
      <c r="D36" s="113">
        <v>100</v>
      </c>
      <c r="E36" s="114"/>
      <c r="F36" s="27">
        <f>ROUND(D36/D13*G13,2)</f>
        <v>0</v>
      </c>
      <c r="G36" s="28"/>
      <c r="H36" s="29"/>
      <c r="I36" s="30">
        <f t="shared" si="0"/>
        <v>100</v>
      </c>
      <c r="J36" s="5"/>
    </row>
    <row r="37" spans="2:10" ht="15">
      <c r="B37" s="21"/>
      <c r="C37" s="7" t="s">
        <v>73</v>
      </c>
      <c r="D37" s="113">
        <v>100</v>
      </c>
      <c r="E37" s="114"/>
      <c r="F37" s="27">
        <f>ROUND(D37/D13*G13,2)</f>
        <v>0</v>
      </c>
      <c r="G37" s="28"/>
      <c r="H37" s="29"/>
      <c r="I37" s="30">
        <f>D37-F37</f>
        <v>100</v>
      </c>
      <c r="J37" s="5"/>
    </row>
    <row r="38" spans="2:10" ht="15" customHeight="1">
      <c r="B38" s="21"/>
      <c r="C38" s="9" t="s">
        <v>33</v>
      </c>
      <c r="D38" s="116">
        <f>SUM(D20:E37)</f>
        <v>3812.73</v>
      </c>
      <c r="E38" s="117"/>
      <c r="F38" s="32">
        <f>SUM(F20:F37)</f>
        <v>109.66</v>
      </c>
      <c r="G38" s="33"/>
      <c r="H38" s="34"/>
      <c r="I38" s="35">
        <f>SUM(I20:I37)</f>
        <v>3703.07</v>
      </c>
      <c r="J38" s="5"/>
    </row>
    <row r="39" spans="2:10" ht="9.75" customHeight="1">
      <c r="B39" s="21"/>
      <c r="C39" s="128"/>
      <c r="D39" s="128"/>
      <c r="E39" s="128"/>
      <c r="F39" s="128"/>
      <c r="G39" s="128"/>
      <c r="H39" s="128"/>
      <c r="I39" s="128"/>
      <c r="J39" s="5"/>
    </row>
    <row r="40" spans="2:10" ht="15">
      <c r="B40" s="21"/>
      <c r="C40" s="115" t="s">
        <v>34</v>
      </c>
      <c r="D40" s="115"/>
      <c r="E40" s="115"/>
      <c r="F40" s="115"/>
      <c r="G40" s="115"/>
      <c r="H40" s="115"/>
      <c r="I40" s="115"/>
      <c r="J40" s="5"/>
    </row>
    <row r="41" spans="2:10" ht="26.25" customHeight="1">
      <c r="B41" s="21"/>
      <c r="C41" s="19" t="s">
        <v>15</v>
      </c>
      <c r="D41" s="112" t="s">
        <v>35</v>
      </c>
      <c r="E41" s="112"/>
      <c r="F41" s="112" t="s">
        <v>36</v>
      </c>
      <c r="G41" s="112"/>
      <c r="H41" s="112" t="s">
        <v>18</v>
      </c>
      <c r="I41" s="112"/>
      <c r="J41" s="5"/>
    </row>
    <row r="42" spans="2:10" ht="15">
      <c r="B42" s="21"/>
      <c r="C42" s="7" t="s">
        <v>50</v>
      </c>
      <c r="D42" s="113">
        <v>243.58</v>
      </c>
      <c r="E42" s="114"/>
      <c r="F42" s="27">
        <f>ROUND(D42/30*G13,2)</f>
        <v>0</v>
      </c>
      <c r="G42" s="30"/>
      <c r="H42" s="27"/>
      <c r="I42" s="30">
        <f>D42-F42</f>
        <v>243.58</v>
      </c>
      <c r="J42" s="5"/>
    </row>
    <row r="43" spans="2:10" ht="15">
      <c r="B43" s="21"/>
      <c r="C43" s="7" t="s">
        <v>51</v>
      </c>
      <c r="D43" s="113">
        <v>166.07</v>
      </c>
      <c r="E43" s="114"/>
      <c r="F43" s="27">
        <f>ROUND(D43/30*G13,2)</f>
        <v>0</v>
      </c>
      <c r="G43" s="30"/>
      <c r="H43" s="27"/>
      <c r="I43" s="30">
        <f>D43-F43</f>
        <v>166.07</v>
      </c>
      <c r="J43" s="5"/>
    </row>
    <row r="44" spans="2:10" ht="18.75" customHeight="1">
      <c r="B44" s="21"/>
      <c r="C44" s="9" t="s">
        <v>33</v>
      </c>
      <c r="D44" s="116">
        <f>SUM(D42:D43)</f>
        <v>409.65</v>
      </c>
      <c r="E44" s="117"/>
      <c r="F44" s="32">
        <f>SUM(F42:F43)</f>
        <v>0</v>
      </c>
      <c r="G44" s="33"/>
      <c r="H44" s="36"/>
      <c r="I44" s="35">
        <f>SUM(I42:I43)</f>
        <v>409.65</v>
      </c>
      <c r="J44" s="5"/>
    </row>
    <row r="45" spans="2:10" ht="21" customHeight="1">
      <c r="B45" s="21"/>
      <c r="C45" s="10" t="s">
        <v>37</v>
      </c>
      <c r="D45" s="130">
        <f>(D38+D44)</f>
        <v>4222.38</v>
      </c>
      <c r="E45" s="130"/>
      <c r="F45" s="12"/>
      <c r="G45" s="11"/>
      <c r="H45" s="13"/>
      <c r="I45" s="12"/>
      <c r="J45" s="5"/>
    </row>
    <row r="46" spans="2:10" ht="9" customHeight="1">
      <c r="B46" s="21"/>
      <c r="C46" s="128"/>
      <c r="D46" s="128"/>
      <c r="E46" s="128"/>
      <c r="F46" s="128"/>
      <c r="G46" s="128"/>
      <c r="H46" s="128"/>
      <c r="I46" s="128"/>
      <c r="J46" s="5"/>
    </row>
    <row r="47" spans="2:10" ht="15">
      <c r="B47" s="21"/>
      <c r="C47" s="115" t="s">
        <v>38</v>
      </c>
      <c r="D47" s="115"/>
      <c r="E47" s="115"/>
      <c r="F47" s="115"/>
      <c r="G47" s="115"/>
      <c r="H47" s="115"/>
      <c r="I47" s="115"/>
      <c r="J47" s="5"/>
    </row>
    <row r="48" spans="2:10" ht="25.5">
      <c r="B48" s="21"/>
      <c r="C48" s="19" t="s">
        <v>15</v>
      </c>
      <c r="D48" s="112" t="s">
        <v>39</v>
      </c>
      <c r="E48" s="112"/>
      <c r="F48" s="112" t="s">
        <v>40</v>
      </c>
      <c r="G48" s="112"/>
      <c r="H48" s="112" t="s">
        <v>18</v>
      </c>
      <c r="I48" s="112"/>
      <c r="J48" s="5"/>
    </row>
    <row r="49" spans="2:10" ht="15">
      <c r="B49" s="21"/>
      <c r="C49" s="7" t="s">
        <v>41</v>
      </c>
      <c r="D49" s="113">
        <v>89.02</v>
      </c>
      <c r="E49" s="114"/>
      <c r="F49" s="27">
        <f>ROUND(D49/D13*G13,2)</f>
        <v>0</v>
      </c>
      <c r="G49" s="37"/>
      <c r="H49" s="131">
        <f>(D49-F49)</f>
        <v>89.02</v>
      </c>
      <c r="I49" s="132"/>
      <c r="J49" s="5"/>
    </row>
    <row r="50" spans="2:10" ht="15">
      <c r="B50" s="21"/>
      <c r="C50" s="7" t="s">
        <v>42</v>
      </c>
      <c r="D50" s="113">
        <v>22.11</v>
      </c>
      <c r="E50" s="114"/>
      <c r="F50" s="27">
        <f>ROUND((D50/D13*G13)+(D33*0.00759),2)</f>
        <v>0.83</v>
      </c>
      <c r="G50" s="37"/>
      <c r="H50" s="131">
        <f>(D50-F50)</f>
        <v>21.28</v>
      </c>
      <c r="I50" s="132"/>
      <c r="J50" s="14"/>
    </row>
    <row r="51" spans="2:10" ht="15">
      <c r="B51" s="21"/>
      <c r="C51" s="7" t="s">
        <v>43</v>
      </c>
      <c r="D51" s="113">
        <v>14.56</v>
      </c>
      <c r="E51" s="114"/>
      <c r="F51" s="27">
        <f>ROUND(D51/D13*G13,2)</f>
        <v>0</v>
      </c>
      <c r="G51" s="37"/>
      <c r="H51" s="126">
        <f aca="true" t="shared" si="1" ref="H51:H56">D51-F51</f>
        <v>14.56</v>
      </c>
      <c r="I51" s="127"/>
      <c r="J51" s="14"/>
    </row>
    <row r="52" spans="2:10" ht="15">
      <c r="B52" s="21"/>
      <c r="C52" s="7" t="s">
        <v>52</v>
      </c>
      <c r="D52" s="113">
        <v>199.29</v>
      </c>
      <c r="E52" s="114"/>
      <c r="F52" s="27">
        <f>ROUND(D52/30*G13,2)</f>
        <v>0</v>
      </c>
      <c r="G52" s="30"/>
      <c r="H52" s="126">
        <f t="shared" si="1"/>
        <v>199.29</v>
      </c>
      <c r="I52" s="127"/>
      <c r="J52" s="14"/>
    </row>
    <row r="53" spans="2:10" ht="15">
      <c r="B53" s="21"/>
      <c r="C53" s="7" t="s">
        <v>53</v>
      </c>
      <c r="D53" s="113">
        <v>110.72</v>
      </c>
      <c r="E53" s="114"/>
      <c r="F53" s="27">
        <f>ROUND(D53/30*G13,2)</f>
        <v>0</v>
      </c>
      <c r="G53" s="30"/>
      <c r="H53" s="126">
        <f t="shared" si="1"/>
        <v>110.72</v>
      </c>
      <c r="I53" s="127"/>
      <c r="J53" s="14"/>
    </row>
    <row r="54" spans="2:10" ht="15">
      <c r="B54" s="21"/>
      <c r="C54" s="7" t="s">
        <v>50</v>
      </c>
      <c r="D54" s="126">
        <f>D42</f>
        <v>243.58</v>
      </c>
      <c r="E54" s="127"/>
      <c r="F54" s="27">
        <f>ROUND(D54/30*G13,2)</f>
        <v>0</v>
      </c>
      <c r="G54" s="30"/>
      <c r="H54" s="126">
        <f t="shared" si="1"/>
        <v>243.58</v>
      </c>
      <c r="I54" s="127"/>
      <c r="J54" s="14"/>
    </row>
    <row r="55" spans="2:10" ht="15">
      <c r="B55" s="21"/>
      <c r="C55" s="7" t="s">
        <v>51</v>
      </c>
      <c r="D55" s="126">
        <f>D43</f>
        <v>166.07</v>
      </c>
      <c r="E55" s="127"/>
      <c r="F55" s="27">
        <f>ROUND(D55/30*G13,2)</f>
        <v>0</v>
      </c>
      <c r="G55" s="30"/>
      <c r="H55" s="126">
        <f t="shared" si="1"/>
        <v>166.07</v>
      </c>
      <c r="I55" s="127"/>
      <c r="J55" s="14"/>
    </row>
    <row r="56" spans="2:10" ht="15">
      <c r="B56" s="21"/>
      <c r="C56" s="52" t="s">
        <v>69</v>
      </c>
      <c r="D56" s="113">
        <v>100</v>
      </c>
      <c r="E56" s="114"/>
      <c r="F56" s="27">
        <v>0</v>
      </c>
      <c r="G56" s="30"/>
      <c r="H56" s="126">
        <f t="shared" si="1"/>
        <v>100</v>
      </c>
      <c r="I56" s="127"/>
      <c r="J56" s="14"/>
    </row>
    <row r="57" spans="2:10" ht="15">
      <c r="B57" s="21"/>
      <c r="C57" s="9" t="s">
        <v>33</v>
      </c>
      <c r="D57" s="116">
        <f>SUM(D49:D56)</f>
        <v>945.35</v>
      </c>
      <c r="E57" s="117"/>
      <c r="F57" s="32">
        <f>SUM(F49:F56)</f>
        <v>0.83</v>
      </c>
      <c r="G57" s="33"/>
      <c r="H57" s="34"/>
      <c r="I57" s="35">
        <f>SUM(H49:I56)</f>
        <v>944.52</v>
      </c>
      <c r="J57" s="5"/>
    </row>
    <row r="58" spans="2:10" ht="8.25" customHeight="1">
      <c r="B58" s="21"/>
      <c r="C58" s="11"/>
      <c r="D58" s="11"/>
      <c r="E58" s="11"/>
      <c r="F58" s="38"/>
      <c r="G58" s="38"/>
      <c r="H58" s="38"/>
      <c r="I58" s="38"/>
      <c r="J58" s="5"/>
    </row>
    <row r="59" spans="2:10" ht="15.75">
      <c r="B59" s="21"/>
      <c r="C59" s="137" t="s">
        <v>61</v>
      </c>
      <c r="D59" s="138"/>
      <c r="E59" s="138"/>
      <c r="F59" s="39">
        <f>(I38+I44)</f>
        <v>4112.72</v>
      </c>
      <c r="G59" s="41"/>
      <c r="H59" s="40"/>
      <c r="I59" s="48">
        <f>SUM(I60:I62)</f>
        <v>4112.72</v>
      </c>
      <c r="J59" s="5"/>
    </row>
    <row r="60" spans="2:10" ht="15.75">
      <c r="B60" s="21"/>
      <c r="C60" s="133" t="s">
        <v>62</v>
      </c>
      <c r="D60" s="134"/>
      <c r="E60" s="134"/>
      <c r="F60" s="42"/>
      <c r="G60" s="44"/>
      <c r="H60" s="43"/>
      <c r="I60" s="48">
        <f>SUM(H52:I55)</f>
        <v>719.66</v>
      </c>
      <c r="J60" s="5"/>
    </row>
    <row r="61" spans="2:10" ht="15.75">
      <c r="B61" s="21"/>
      <c r="C61" s="133" t="s">
        <v>63</v>
      </c>
      <c r="D61" s="134"/>
      <c r="E61" s="134"/>
      <c r="F61" s="42"/>
      <c r="G61" s="44"/>
      <c r="H61" s="43"/>
      <c r="I61" s="48">
        <f>H49+H50+H51+H56</f>
        <v>224.86</v>
      </c>
      <c r="J61" s="5"/>
    </row>
    <row r="62" spans="2:10" ht="19.5" customHeight="1">
      <c r="B62" s="21"/>
      <c r="C62" s="135" t="s">
        <v>44</v>
      </c>
      <c r="D62" s="136"/>
      <c r="E62" s="136"/>
      <c r="F62" s="45"/>
      <c r="G62" s="47"/>
      <c r="H62" s="46"/>
      <c r="I62" s="48">
        <f>(I38+I44)-I57</f>
        <v>3168.2</v>
      </c>
      <c r="J62" s="15"/>
    </row>
    <row r="63" spans="2:10" ht="92.25" customHeight="1">
      <c r="B63" s="21"/>
      <c r="C63" s="119" t="s">
        <v>45</v>
      </c>
      <c r="D63" s="120"/>
      <c r="E63" s="120"/>
      <c r="F63" s="120"/>
      <c r="G63" s="120"/>
      <c r="H63" s="120"/>
      <c r="I63" s="121"/>
      <c r="J63" s="15"/>
    </row>
    <row r="64" spans="2:10" ht="15">
      <c r="B64" s="49"/>
      <c r="C64" s="50"/>
      <c r="D64" s="122" t="s">
        <v>59</v>
      </c>
      <c r="E64" s="122"/>
      <c r="F64" s="50"/>
      <c r="G64" s="123" t="s">
        <v>60</v>
      </c>
      <c r="H64" s="123"/>
      <c r="I64" s="123"/>
      <c r="J64" s="51"/>
    </row>
    <row r="65" spans="2:10" ht="15" customHeight="1">
      <c r="B65" s="21"/>
      <c r="C65" s="17" t="s">
        <v>47</v>
      </c>
      <c r="D65" s="124"/>
      <c r="E65" s="124"/>
      <c r="F65" s="16"/>
      <c r="G65" s="125"/>
      <c r="H65" s="125"/>
      <c r="I65" s="125"/>
      <c r="J65" s="5"/>
    </row>
    <row r="66" spans="2:10" ht="15" customHeight="1">
      <c r="B66" s="21"/>
      <c r="C66" s="17" t="s">
        <v>46</v>
      </c>
      <c r="D66" s="124"/>
      <c r="E66" s="124"/>
      <c r="F66" s="23"/>
      <c r="G66" s="125"/>
      <c r="H66" s="125"/>
      <c r="I66" s="125"/>
      <c r="J66" s="5"/>
    </row>
    <row r="67" spans="2:10" ht="18" customHeight="1">
      <c r="B67" s="21"/>
      <c r="C67" s="17" t="s">
        <v>48</v>
      </c>
      <c r="D67" s="118"/>
      <c r="E67" s="118"/>
      <c r="F67" s="22"/>
      <c r="G67" s="118"/>
      <c r="H67" s="118"/>
      <c r="I67" s="118"/>
      <c r="J67" s="5"/>
    </row>
    <row r="68" spans="2:10" ht="7.5" customHeight="1" thickBot="1">
      <c r="B68" s="24"/>
      <c r="C68" s="25"/>
      <c r="D68" s="25"/>
      <c r="E68" s="25"/>
      <c r="F68" s="25"/>
      <c r="G68" s="25"/>
      <c r="H68" s="25"/>
      <c r="I68" s="25"/>
      <c r="J68" s="18"/>
    </row>
    <row r="69" ht="15.75" thickBot="1"/>
    <row r="70" spans="2:10" ht="15" customHeight="1">
      <c r="B70" s="59" t="s">
        <v>78</v>
      </c>
      <c r="C70" s="60"/>
      <c r="D70" s="60"/>
      <c r="E70" s="60" t="s">
        <v>79</v>
      </c>
      <c r="F70" s="60"/>
      <c r="G70" s="60"/>
      <c r="H70" s="60"/>
      <c r="I70" s="60"/>
      <c r="J70" s="63"/>
    </row>
    <row r="71" spans="2:10" ht="18" customHeight="1" thickBot="1">
      <c r="B71" s="61"/>
      <c r="C71" s="62"/>
      <c r="D71" s="62"/>
      <c r="E71" s="62"/>
      <c r="F71" s="62"/>
      <c r="G71" s="62"/>
      <c r="H71" s="62"/>
      <c r="I71" s="62"/>
      <c r="J71" s="64"/>
    </row>
  </sheetData>
  <sheetProtection password="DEB0" sheet="1" selectLockedCells="1"/>
  <mergeCells count="97">
    <mergeCell ref="C61:E61"/>
    <mergeCell ref="C60:E60"/>
    <mergeCell ref="D65:E65"/>
    <mergeCell ref="G65:I65"/>
    <mergeCell ref="C62:E62"/>
    <mergeCell ref="C59:E59"/>
    <mergeCell ref="H51:I51"/>
    <mergeCell ref="D57:E57"/>
    <mergeCell ref="D55:E55"/>
    <mergeCell ref="D54:E54"/>
    <mergeCell ref="D53:E53"/>
    <mergeCell ref="D52:E52"/>
    <mergeCell ref="D56:E56"/>
    <mergeCell ref="H56:I56"/>
    <mergeCell ref="D51:E51"/>
    <mergeCell ref="D50:E50"/>
    <mergeCell ref="D49:E49"/>
    <mergeCell ref="D35:E35"/>
    <mergeCell ref="D36:E36"/>
    <mergeCell ref="D43:E43"/>
    <mergeCell ref="D42:E42"/>
    <mergeCell ref="C39:I39"/>
    <mergeCell ref="D45:E45"/>
    <mergeCell ref="H49:I49"/>
    <mergeCell ref="H50:I50"/>
    <mergeCell ref="C18:I18"/>
    <mergeCell ref="D19:E19"/>
    <mergeCell ref="D30:E30"/>
    <mergeCell ref="D29:E29"/>
    <mergeCell ref="D28:E28"/>
    <mergeCell ref="D26:E26"/>
    <mergeCell ref="H19:I19"/>
    <mergeCell ref="D25:E25"/>
    <mergeCell ref="D24:E24"/>
    <mergeCell ref="D23:E23"/>
    <mergeCell ref="D21:E21"/>
    <mergeCell ref="D20:E20"/>
    <mergeCell ref="D38:E38"/>
    <mergeCell ref="D34:E34"/>
    <mergeCell ref="D33:E33"/>
    <mergeCell ref="D32:E32"/>
    <mergeCell ref="D31:E31"/>
    <mergeCell ref="D37:E37"/>
    <mergeCell ref="F19:G19"/>
    <mergeCell ref="H55:I55"/>
    <mergeCell ref="D41:E41"/>
    <mergeCell ref="F41:G41"/>
    <mergeCell ref="H41:I41"/>
    <mergeCell ref="C46:I46"/>
    <mergeCell ref="C47:I47"/>
    <mergeCell ref="H52:I52"/>
    <mergeCell ref="H53:I53"/>
    <mergeCell ref="H54:I54"/>
    <mergeCell ref="D67:E67"/>
    <mergeCell ref="G67:I67"/>
    <mergeCell ref="C63:I63"/>
    <mergeCell ref="D64:E64"/>
    <mergeCell ref="G64:I64"/>
    <mergeCell ref="D66:E66"/>
    <mergeCell ref="G66:I66"/>
    <mergeCell ref="D48:E48"/>
    <mergeCell ref="F48:G48"/>
    <mergeCell ref="H48:I48"/>
    <mergeCell ref="D27:E27"/>
    <mergeCell ref="C40:I40"/>
    <mergeCell ref="D22:E22"/>
    <mergeCell ref="D44:E44"/>
    <mergeCell ref="D9:E9"/>
    <mergeCell ref="F14:F15"/>
    <mergeCell ref="D16:E16"/>
    <mergeCell ref="F16:F17"/>
    <mergeCell ref="G16:I16"/>
    <mergeCell ref="D17:E17"/>
    <mergeCell ref="G17:I17"/>
    <mergeCell ref="G14:I15"/>
    <mergeCell ref="D14:E14"/>
    <mergeCell ref="D15:E15"/>
    <mergeCell ref="D12:E12"/>
    <mergeCell ref="D13:E13"/>
    <mergeCell ref="G13:I13"/>
    <mergeCell ref="G12:I12"/>
    <mergeCell ref="C6:I6"/>
    <mergeCell ref="C7:I7"/>
    <mergeCell ref="C8:I8"/>
    <mergeCell ref="G9:I9"/>
    <mergeCell ref="D10:E10"/>
    <mergeCell ref="G10:I10"/>
    <mergeCell ref="B70:D71"/>
    <mergeCell ref="E70:J71"/>
    <mergeCell ref="D1:H5"/>
    <mergeCell ref="I1:J1"/>
    <mergeCell ref="I2:J2"/>
    <mergeCell ref="I3:J3"/>
    <mergeCell ref="I4:J4"/>
    <mergeCell ref="I5:J5"/>
    <mergeCell ref="D11:E11"/>
    <mergeCell ref="G11:I11"/>
  </mergeCells>
  <printOptions horizontalCentered="1" verticalCentered="1"/>
  <pageMargins left="0.5905511811023623" right="0.4724409448818898" top="0.4330708661417323" bottom="0.35433070866141736" header="0.31496062992125984" footer="0.31496062992125984"/>
  <pageSetup fitToWidth="0" fitToHeight="1" horizontalDpi="300" verticalDpi="300" orientation="portrait"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KMU</cp:lastModifiedBy>
  <cp:lastPrinted>2017-10-06T13:43:46Z</cp:lastPrinted>
  <dcterms:created xsi:type="dcterms:W3CDTF">2014-04-05T21:24:54Z</dcterms:created>
  <dcterms:modified xsi:type="dcterms:W3CDTF">2024-05-31T12:37:24Z</dcterms:modified>
  <cp:category/>
  <cp:version/>
  <cp:contentType/>
  <cp:contentStatus/>
</cp:coreProperties>
</file>