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GIDA MÜH." sheetId="1" r:id="rId1"/>
    <sheet name="MAKİNE MÜH." sheetId="2" r:id="rId2"/>
    <sheet name="MALZEME MÜH." sheetId="5" r:id="rId3"/>
    <sheet name="MB ENERJİ" sheetId="4" r:id="rId4"/>
    <sheet name="MB ELEKTRİK MÜH." sheetId="3" r:id="rId5"/>
    <sheet name="MB BİLGİSAYAR MÜH." sheetId="18" r:id="rId6"/>
    <sheet name="biyomühendislik doktora" sheetId="21" r:id="rId7"/>
    <sheet name="biyomühendislik" sheetId="22" r:id="rId8"/>
    <sheet name="Fbt fizik" sheetId="7" r:id="rId9"/>
    <sheet name="Fbt Biyoloji" sheetId="8" r:id="rId10"/>
    <sheet name="Fbt Mat" sheetId="13" r:id="rId11"/>
    <sheet name="Fbt Kimya" sheetId="9" r:id="rId12"/>
    <sheet name="matematik doktora" sheetId="24" r:id="rId13"/>
    <sheet name="Matematik" sheetId="10" r:id="rId14"/>
    <sheet name="Biyoloji" sheetId="14" r:id="rId15"/>
    <sheet name="Fizik" sheetId="20" r:id="rId16"/>
    <sheet name="Fizik doktora" sheetId="23" r:id="rId17"/>
  </sheets>
  <calcPr calcId="124519"/>
</workbook>
</file>

<file path=xl/calcChain.xml><?xml version="1.0" encoding="utf-8"?>
<calcChain xmlns="http://schemas.openxmlformats.org/spreadsheetml/2006/main">
  <c r="J14" i="18"/>
  <c r="H14"/>
  <c r="F14"/>
  <c r="H15"/>
  <c r="F15"/>
  <c r="J4"/>
  <c r="J13"/>
  <c r="J9"/>
  <c r="J6"/>
  <c r="J8"/>
  <c r="J10"/>
  <c r="J11"/>
  <c r="J7"/>
  <c r="J12"/>
  <c r="J5"/>
  <c r="H4"/>
  <c r="H13"/>
  <c r="H9"/>
  <c r="H6"/>
  <c r="H8"/>
  <c r="H10"/>
  <c r="H11"/>
  <c r="H7"/>
  <c r="H12"/>
  <c r="H5"/>
  <c r="J5" i="3"/>
  <c r="J9"/>
  <c r="J4"/>
  <c r="J10"/>
  <c r="J7"/>
  <c r="J15"/>
  <c r="J6"/>
  <c r="J11"/>
  <c r="J12"/>
  <c r="J13"/>
  <c r="J16"/>
  <c r="J19"/>
  <c r="J17"/>
  <c r="J18"/>
  <c r="J20"/>
  <c r="J14"/>
  <c r="J8"/>
  <c r="H5"/>
  <c r="H9"/>
  <c r="H4"/>
  <c r="H10"/>
  <c r="H7"/>
  <c r="H15"/>
  <c r="H6"/>
  <c r="H11"/>
  <c r="H12"/>
  <c r="H13"/>
  <c r="H16"/>
  <c r="H19"/>
  <c r="H17"/>
  <c r="H18"/>
  <c r="H20"/>
  <c r="H21"/>
  <c r="H14"/>
  <c r="H8"/>
  <c r="H6" i="4"/>
  <c r="H5"/>
  <c r="K5" i="9"/>
  <c r="K4"/>
  <c r="J5"/>
  <c r="J4"/>
  <c r="H5"/>
  <c r="H6"/>
  <c r="H4"/>
  <c r="J4" i="13"/>
  <c r="H4"/>
  <c r="J4" i="8"/>
  <c r="H4"/>
  <c r="J5" i="21"/>
  <c r="H5"/>
  <c r="N6" i="24"/>
  <c r="L6"/>
  <c r="N5"/>
  <c r="L5"/>
  <c r="J6"/>
  <c r="J5"/>
  <c r="H6"/>
  <c r="H5"/>
  <c r="O6" i="23"/>
  <c r="N6"/>
  <c r="N5"/>
  <c r="L6"/>
  <c r="L5"/>
  <c r="J6"/>
  <c r="J5"/>
  <c r="H6"/>
  <c r="H5"/>
  <c r="F5"/>
  <c r="J5" i="10"/>
  <c r="J4"/>
  <c r="H5"/>
  <c r="H4"/>
  <c r="F6" i="24"/>
  <c r="F5"/>
  <c r="K5" i="2"/>
  <c r="K6"/>
  <c r="K7"/>
  <c r="K8"/>
  <c r="K9"/>
  <c r="K10"/>
  <c r="K11"/>
  <c r="K12"/>
  <c r="K13"/>
  <c r="K14"/>
  <c r="K15"/>
  <c r="K16"/>
  <c r="K17"/>
  <c r="J5"/>
  <c r="J6"/>
  <c r="J7"/>
  <c r="J8"/>
  <c r="J9"/>
  <c r="J10"/>
  <c r="J11"/>
  <c r="J12"/>
  <c r="J13"/>
  <c r="J14"/>
  <c r="J15"/>
  <c r="J16"/>
  <c r="J17"/>
  <c r="H5"/>
  <c r="H6"/>
  <c r="H7"/>
  <c r="H8"/>
  <c r="H9"/>
  <c r="H10"/>
  <c r="H11"/>
  <c r="H12"/>
  <c r="H13"/>
  <c r="H14"/>
  <c r="H15"/>
  <c r="H16"/>
  <c r="H17"/>
  <c r="F16"/>
  <c r="F17"/>
  <c r="F14"/>
  <c r="H20"/>
  <c r="F20"/>
  <c r="F15"/>
  <c r="F10"/>
  <c r="H19"/>
  <c r="F19"/>
  <c r="F13"/>
  <c r="F11"/>
  <c r="F12"/>
  <c r="F8"/>
  <c r="F9"/>
  <c r="H18"/>
  <c r="F18"/>
  <c r="F6"/>
  <c r="F7"/>
  <c r="F5"/>
  <c r="J4"/>
  <c r="H4"/>
  <c r="F4"/>
  <c r="O6" i="24" l="1"/>
  <c r="O5"/>
  <c r="O5" i="23"/>
  <c r="K4" i="2"/>
  <c r="J6" i="5"/>
  <c r="H6"/>
  <c r="F6"/>
  <c r="J4"/>
  <c r="H4"/>
  <c r="F4"/>
  <c r="J5"/>
  <c r="H5"/>
  <c r="F5"/>
  <c r="K5" i="14"/>
  <c r="K6"/>
  <c r="K7"/>
  <c r="K8"/>
  <c r="K9"/>
  <c r="J5"/>
  <c r="J6"/>
  <c r="J7"/>
  <c r="J8"/>
  <c r="J9"/>
  <c r="H5"/>
  <c r="H6"/>
  <c r="H7"/>
  <c r="H8"/>
  <c r="H9"/>
  <c r="F9"/>
  <c r="F8"/>
  <c r="F6"/>
  <c r="F7"/>
  <c r="F5"/>
  <c r="J4"/>
  <c r="H4"/>
  <c r="F4"/>
  <c r="K6" i="20"/>
  <c r="K7"/>
  <c r="J6"/>
  <c r="J7"/>
  <c r="H6"/>
  <c r="H7"/>
  <c r="J5"/>
  <c r="H5"/>
  <c r="F5"/>
  <c r="F7"/>
  <c r="F6"/>
  <c r="J4" i="7"/>
  <c r="K4" s="1"/>
  <c r="H4"/>
  <c r="F6" i="23"/>
  <c r="J12" i="1"/>
  <c r="H12"/>
  <c r="F12"/>
  <c r="J11"/>
  <c r="H11"/>
  <c r="F11"/>
  <c r="J9"/>
  <c r="H9"/>
  <c r="F9"/>
  <c r="J8"/>
  <c r="H8"/>
  <c r="F8"/>
  <c r="J7"/>
  <c r="H7"/>
  <c r="F7"/>
  <c r="J6"/>
  <c r="H6"/>
  <c r="F6"/>
  <c r="J10"/>
  <c r="H10"/>
  <c r="F10"/>
  <c r="J5"/>
  <c r="H5"/>
  <c r="F5"/>
  <c r="J4"/>
  <c r="H4"/>
  <c r="F4"/>
  <c r="H13"/>
  <c r="F13"/>
  <c r="K5" i="22"/>
  <c r="K6"/>
  <c r="J5"/>
  <c r="J6"/>
  <c r="J7"/>
  <c r="K7" s="1"/>
  <c r="J4"/>
  <c r="K4" s="1"/>
  <c r="H5"/>
  <c r="H6"/>
  <c r="H7"/>
  <c r="H4"/>
  <c r="F4"/>
  <c r="F5"/>
  <c r="F6"/>
  <c r="F7"/>
  <c r="L5" i="21"/>
  <c r="N5"/>
  <c r="N6"/>
  <c r="L6"/>
  <c r="J6"/>
  <c r="H6"/>
  <c r="F5"/>
  <c r="F6"/>
  <c r="J6" i="4"/>
  <c r="J5"/>
  <c r="J4"/>
  <c r="H4"/>
  <c r="F4" i="13"/>
  <c r="K4" s="1"/>
  <c r="F4" i="8"/>
  <c r="K4" s="1"/>
  <c r="F4" i="7"/>
  <c r="F6" i="9"/>
  <c r="F5"/>
  <c r="F4"/>
  <c r="F5" i="4"/>
  <c r="F6"/>
  <c r="F4"/>
  <c r="F12" i="18"/>
  <c r="K12" s="1"/>
  <c r="F7"/>
  <c r="K7" s="1"/>
  <c r="F11"/>
  <c r="K11" s="1"/>
  <c r="F10"/>
  <c r="K10" s="1"/>
  <c r="F8"/>
  <c r="K8" s="1"/>
  <c r="F6"/>
  <c r="K6" s="1"/>
  <c r="F9"/>
  <c r="K9" s="1"/>
  <c r="F13"/>
  <c r="F4"/>
  <c r="K4" s="1"/>
  <c r="F5"/>
  <c r="K5" s="1"/>
  <c r="F14" i="3"/>
  <c r="K14" s="1"/>
  <c r="F21"/>
  <c r="F20"/>
  <c r="K20" s="1"/>
  <c r="F18"/>
  <c r="K18" s="1"/>
  <c r="F17"/>
  <c r="K17" s="1"/>
  <c r="F19"/>
  <c r="K19" s="1"/>
  <c r="F16"/>
  <c r="K16" s="1"/>
  <c r="F13"/>
  <c r="K13" s="1"/>
  <c r="F12"/>
  <c r="K12" s="1"/>
  <c r="F11"/>
  <c r="K11" s="1"/>
  <c r="F6"/>
  <c r="K6" s="1"/>
  <c r="F15"/>
  <c r="K15" s="1"/>
  <c r="F7"/>
  <c r="K7" s="1"/>
  <c r="F10"/>
  <c r="K10" s="1"/>
  <c r="F4"/>
  <c r="K4" s="1"/>
  <c r="F9"/>
  <c r="K9" s="1"/>
  <c r="F5"/>
  <c r="K5" s="1"/>
  <c r="F8"/>
  <c r="K8" s="1"/>
  <c r="F5" i="10"/>
  <c r="K5" s="1"/>
  <c r="F4"/>
  <c r="K4" s="1"/>
  <c r="K5" i="4" l="1"/>
  <c r="O5" i="21"/>
  <c r="O6"/>
  <c r="K5" i="5"/>
  <c r="K4"/>
  <c r="K6"/>
  <c r="K4" i="14"/>
  <c r="K5" i="20"/>
  <c r="K9" i="1"/>
  <c r="K6"/>
  <c r="K4"/>
  <c r="K7"/>
  <c r="K5"/>
  <c r="K8"/>
  <c r="K4" i="4"/>
</calcChain>
</file>

<file path=xl/sharedStrings.xml><?xml version="1.0" encoding="utf-8"?>
<sst xmlns="http://schemas.openxmlformats.org/spreadsheetml/2006/main" count="717" uniqueCount="159">
  <si>
    <t>Adı  Soyadı</t>
  </si>
  <si>
    <t xml:space="preserve">Anabilim Dalı </t>
  </si>
  <si>
    <t>Lisans Puanı</t>
  </si>
  <si>
    <t>Ales%50</t>
  </si>
  <si>
    <t>Sıra No</t>
  </si>
  <si>
    <t>Biyomühendislik</t>
  </si>
  <si>
    <t>Biyoloji</t>
  </si>
  <si>
    <t>Matematik</t>
  </si>
  <si>
    <t>Program</t>
  </si>
  <si>
    <t>Yüksek Lisans</t>
  </si>
  <si>
    <t>Doktora</t>
  </si>
  <si>
    <t>Kontenjan:10</t>
  </si>
  <si>
    <t>Kontenjan:6</t>
  </si>
  <si>
    <t xml:space="preserve">Ales Puanı </t>
  </si>
  <si>
    <t>Ales Puanı</t>
  </si>
  <si>
    <t>Toplam Puan</t>
  </si>
  <si>
    <t>Ana Bilim Dalı</t>
  </si>
  <si>
    <t>Sonuç</t>
  </si>
  <si>
    <t>Kontenjan:14</t>
  </si>
  <si>
    <t>Mustafa AKIN</t>
  </si>
  <si>
    <t>Metin SAYAR</t>
  </si>
  <si>
    <t>Gıda Mühendisliği</t>
  </si>
  <si>
    <t>Züleyha KAYMAK</t>
  </si>
  <si>
    <t>Ebru YILDIRIM</t>
  </si>
  <si>
    <t>Güven ÇİNAR</t>
  </si>
  <si>
    <t>Ersun EROL</t>
  </si>
  <si>
    <t>Fatih BAŞAR</t>
  </si>
  <si>
    <t xml:space="preserve">Programı </t>
  </si>
  <si>
    <t>Programı</t>
  </si>
  <si>
    <t>Kontenjan:5</t>
  </si>
  <si>
    <t>Fen Bilimleri ve Tek. (Biyoloji)</t>
  </si>
  <si>
    <t>Fen Bilimleri ve Tek. (Fizik)</t>
  </si>
  <si>
    <t>Fatıma ÖZEL</t>
  </si>
  <si>
    <t>Metalurji ve Malzeme Mühendisliği</t>
  </si>
  <si>
    <t>Sultan Süleyman ÖZEL</t>
  </si>
  <si>
    <t>Fadim SARIKAYA</t>
  </si>
  <si>
    <t>KARAMANOĞLU MEHMETBEY ÜNİVERSİTESİ
FEN BİLİMLERİ ENSTİTÜSÜ TEZLİ YÜKSEK LİSANS
2018 - 2019 BAHAR DÖNEMİ BİLİM SINAVINA GİRECEKLER</t>
  </si>
  <si>
    <t>Özlem TÜKENMEZER</t>
  </si>
  <si>
    <t>Hüseyin KÜÇÜKBASMACI</t>
  </si>
  <si>
    <t>Seçkin BİLGİN</t>
  </si>
  <si>
    <t>Dilara YENİTERZİ</t>
  </si>
  <si>
    <t>Kürşat CANEVİ</t>
  </si>
  <si>
    <t>Tuncay KIZILASLAN</t>
  </si>
  <si>
    <t>Özlem KÖK</t>
  </si>
  <si>
    <t>Sevim BAYRAK</t>
  </si>
  <si>
    <t>Ahmet TEZ</t>
  </si>
  <si>
    <t>Mesut DEĞİRMENCİOĞLU</t>
  </si>
  <si>
    <t>Selma UYANIK</t>
  </si>
  <si>
    <t>Yavuz IRKLI</t>
  </si>
  <si>
    <t>Volkan KILIÇ</t>
  </si>
  <si>
    <t>Sinan GÜLEÇ</t>
  </si>
  <si>
    <t>Zarife TURGUT</t>
  </si>
  <si>
    <t>Başak KAYA</t>
  </si>
  <si>
    <t>Cengiz ÖZKAN</t>
  </si>
  <si>
    <t>Nilay GÜL</t>
  </si>
  <si>
    <t>Arife CİCİ</t>
  </si>
  <si>
    <t>Reha Onur KÖK</t>
  </si>
  <si>
    <t>Fizik</t>
  </si>
  <si>
    <t>Şerife DENİZ</t>
  </si>
  <si>
    <t>Abdurrahman ŞENGÜL</t>
  </si>
  <si>
    <t>Makine Mühendisliği</t>
  </si>
  <si>
    <t>Kadir BAKIRTAŞ</t>
  </si>
  <si>
    <t>Mustafa DÖLEK</t>
  </si>
  <si>
    <t>Melda YILDIRIM</t>
  </si>
  <si>
    <t>Tuğba İZLER</t>
  </si>
  <si>
    <t>Mehmet Muhammet ÖZDOĞRU</t>
  </si>
  <si>
    <t>Sefa ARAN</t>
  </si>
  <si>
    <t>Ahmet UYSAL</t>
  </si>
  <si>
    <t>Murat Metehan EKİCİ</t>
  </si>
  <si>
    <t>Ersoy TOPAL</t>
  </si>
  <si>
    <t>Hüseyin Talha ÇETİN</t>
  </si>
  <si>
    <t>Kadir KABAK</t>
  </si>
  <si>
    <t>Abdullah ÖZDAL</t>
  </si>
  <si>
    <t>Ali DEMİRBAŞ</t>
  </si>
  <si>
    <t>Mustafa YEŞİLDAL</t>
  </si>
  <si>
    <t>Onur SARIKAYA</t>
  </si>
  <si>
    <t>Faruk ERDEMİR</t>
  </si>
  <si>
    <t>Gökhan BAŞOĞLU</t>
  </si>
  <si>
    <t>Yunus Alper HATİPOĞLU</t>
  </si>
  <si>
    <t>Aslı Nur BAKIŞ</t>
  </si>
  <si>
    <t>Abidin ÖNASYA</t>
  </si>
  <si>
    <t>Erdoğan AYHAN</t>
  </si>
  <si>
    <t>Saliha EVİN</t>
  </si>
  <si>
    <t>Serhat EVİN</t>
  </si>
  <si>
    <t>Mehmet TOP</t>
  </si>
  <si>
    <t>Zeki ZÜREY</t>
  </si>
  <si>
    <t>Mehmet ÖZKAN</t>
  </si>
  <si>
    <t>Habil AKIN</t>
  </si>
  <si>
    <t>Arif Emre CEYLAN</t>
  </si>
  <si>
    <t>Mehmet KEHYA</t>
  </si>
  <si>
    <t>Mücahit ÜNAY</t>
  </si>
  <si>
    <t>Halil İbrahim ÖZDEMİR</t>
  </si>
  <si>
    <t>Ömerhan HELVACI</t>
  </si>
  <si>
    <t>Muhammet SEVİM</t>
  </si>
  <si>
    <t>İbrahim DURAN</t>
  </si>
  <si>
    <t>Ahu KARABULUT</t>
  </si>
  <si>
    <t>Osman YAVUZ</t>
  </si>
  <si>
    <t>Sema BİLEKYİĞİT</t>
  </si>
  <si>
    <t>Ahmet YAYLA</t>
  </si>
  <si>
    <t>Bilal ÇETİNKAYA</t>
  </si>
  <si>
    <t>Berat POLAT</t>
  </si>
  <si>
    <t>Ekrem EKİZ</t>
  </si>
  <si>
    <t>Furkan ASLANTÜRK</t>
  </si>
  <si>
    <t>İsmail AY</t>
  </si>
  <si>
    <t>Mehmet AYDIN</t>
  </si>
  <si>
    <t>Ömer KOÇAK</t>
  </si>
  <si>
    <t>Mehmet ÇETİN</t>
  </si>
  <si>
    <t>Kadir KILIÇ</t>
  </si>
  <si>
    <t>Fen Bilimleri ve Tek. (Kimya)</t>
  </si>
  <si>
    <t>Ayşe KARABACAK</t>
  </si>
  <si>
    <t>Mustafa KARATAŞ</t>
  </si>
  <si>
    <t>Ayşenur BÜLBÜL</t>
  </si>
  <si>
    <t>Sami YAMAN</t>
  </si>
  <si>
    <t>Emine KALE</t>
  </si>
  <si>
    <t>Fen Bilimleri ve Tek. (Matematik)</t>
  </si>
  <si>
    <t>Ömer ARSLAN</t>
  </si>
  <si>
    <t>Gülnur CAMIZCI</t>
  </si>
  <si>
    <t>Canan KOÇ</t>
  </si>
  <si>
    <t>Burak TEKİN</t>
  </si>
  <si>
    <t>Zehra AKGÖZ</t>
  </si>
  <si>
    <t>Kontenjan: 12</t>
  </si>
  <si>
    <t>Kontenjan:20</t>
  </si>
  <si>
    <t>Kontenjan: 11</t>
  </si>
  <si>
    <t>Mühendislik Bilimleri (Enerji Sistemleri Mühendisliği)</t>
  </si>
  <si>
    <t>Kontenjan: 6</t>
  </si>
  <si>
    <t>Mühendislik Bilimleri (Elektrik-ElektronikMühendisliği)</t>
  </si>
  <si>
    <t>Kontenjan: 20</t>
  </si>
  <si>
    <t>Mühendislik Bilimleri (Bilgisayar Mühendisliği)</t>
  </si>
  <si>
    <t>Kontenjan: 13</t>
  </si>
  <si>
    <t>Kontenjan: 4</t>
  </si>
  <si>
    <t>Kontenjan:19</t>
  </si>
  <si>
    <t>Kontenjan: 10</t>
  </si>
  <si>
    <t>Kontenjan: 8</t>
  </si>
  <si>
    <t>Aylin KARAKAYA</t>
  </si>
  <si>
    <t>Bilim Sınavı Puanı</t>
  </si>
  <si>
    <t>Lisans%30</t>
  </si>
  <si>
    <t>Bilim Sınavı %20</t>
  </si>
  <si>
    <t>Girmedi</t>
  </si>
  <si>
    <t>BAŞARISIZ</t>
  </si>
  <si>
    <t>BAŞARILI</t>
  </si>
  <si>
    <t>Lisans%10</t>
  </si>
  <si>
    <t>Yüksek Lisans  %10</t>
  </si>
  <si>
    <t>Yabancı Dil %10</t>
  </si>
  <si>
    <t>Bilim Sınavı</t>
  </si>
  <si>
    <t>Yüksek Lisans Puanı</t>
  </si>
  <si>
    <t>Yabancı Dil Puanı</t>
  </si>
  <si>
    <t>GİRMEDİ</t>
  </si>
  <si>
    <t>KARAMANOĞLU MEHMETBEY ÜNİVERSİTESİ
FEN BİLİMLERİ ENSTİTÜSÜ TEZLİ YÜKSEK LİSANS
2018 - 2019 BAHAR DÖNEMİ LİSANSÜSTÜ SONUÇLARI</t>
  </si>
  <si>
    <t>KARAMANOĞLU MEHMETBEY ÜNİVERSİTESİ
FEN BİLİMLERİ ENSTİTÜSÜ TEZLİ YÜKSEK LİSANS 
2018 - 2019 BAHAR DÖNEMİ LİSANSÜSTÜ SONUÇLARI</t>
  </si>
  <si>
    <t>KARAMANOĞLU MEHMETBEY ÜNİVERSİTESİ
FEN BİLİMLERİ ENSTİTÜSÜ DOKTORA
2018 - 2019 BAHAR DÖNEMİ LİSANSÜSTÜ SONUÇLARI</t>
  </si>
  <si>
    <t>Lisans %30</t>
  </si>
  <si>
    <t xml:space="preserve"> </t>
  </si>
  <si>
    <t xml:space="preserve">Kesin Kayıtta İstenilen Belgeler: </t>
  </si>
  <si>
    <t>4 Adet Fotoğraf</t>
  </si>
  <si>
    <t>Nüfus Cüzdanı Fotokopisi (Başvuru Aşamasında Getirmeyenler İçin)</t>
  </si>
  <si>
    <t>Kesin Kayıt Formu (Enstitü Web Sayfasından Alınacaktır.)</t>
  </si>
  <si>
    <t xml:space="preserve">Kesin Kayıt Tarihleri ve Kesin Kayıtta İstenilen Belgeler: </t>
  </si>
  <si>
    <r>
      <t>Asil Adaylar:</t>
    </r>
    <r>
      <rPr>
        <sz val="11"/>
        <color rgb="FF000000"/>
        <rFont val="Times New Roman"/>
        <family val="1"/>
        <charset val="162"/>
      </rPr>
      <t xml:space="preserve"> 23-28 Ocak 2019</t>
    </r>
  </si>
  <si>
    <r>
      <t>Yedek Adaylar:</t>
    </r>
    <r>
      <rPr>
        <sz val="11"/>
        <color theme="1"/>
        <rFont val="Times New Roman"/>
        <family val="1"/>
        <charset val="162"/>
      </rPr>
      <t xml:space="preserve"> 29-31 Ocak 2019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</si>
</sst>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9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9" xfId="0" applyFill="1" applyBorder="1"/>
    <xf numFmtId="0" fontId="5" fillId="2" borderId="20" xfId="0" applyFont="1" applyFill="1" applyBorder="1" applyAlignment="1">
      <alignment horizontal="left"/>
    </xf>
    <xf numFmtId="0" fontId="0" fillId="2" borderId="19" xfId="0" applyFill="1" applyBorder="1"/>
    <xf numFmtId="164" fontId="2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3" borderId="10" xfId="0" applyFont="1" applyFill="1" applyBorder="1"/>
    <xf numFmtId="0" fontId="2" fillId="2" borderId="13" xfId="0" applyFont="1" applyFill="1" applyBorder="1"/>
    <xf numFmtId="0" fontId="2" fillId="3" borderId="15" xfId="0" applyFont="1" applyFill="1" applyBorder="1"/>
    <xf numFmtId="0" fontId="2" fillId="2" borderId="15" xfId="0" applyFont="1" applyFill="1" applyBorder="1"/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0" fillId="0" borderId="8" xfId="0" applyBorder="1"/>
    <xf numFmtId="0" fontId="3" fillId="2" borderId="9" xfId="0" applyFont="1" applyFill="1" applyBorder="1" applyAlignment="1">
      <alignment horizontal="center" wrapText="1"/>
    </xf>
    <xf numFmtId="165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2" fillId="0" borderId="8" xfId="0" applyFont="1" applyBorder="1"/>
    <xf numFmtId="0" fontId="2" fillId="0" borderId="12" xfId="0" applyFont="1" applyBorder="1"/>
    <xf numFmtId="0" fontId="2" fillId="0" borderId="16" xfId="0" applyFont="1" applyBorder="1"/>
    <xf numFmtId="0" fontId="2" fillId="3" borderId="10" xfId="0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/>
    <xf numFmtId="0" fontId="4" fillId="2" borderId="17" xfId="0" applyFont="1" applyFill="1" applyBorder="1"/>
    <xf numFmtId="0" fontId="7" fillId="0" borderId="0" xfId="0" applyFont="1"/>
    <xf numFmtId="0" fontId="0" fillId="2" borderId="6" xfId="0" applyFill="1" applyBorder="1"/>
    <xf numFmtId="0" fontId="0" fillId="0" borderId="19" xfId="0" applyBorder="1"/>
    <xf numFmtId="0" fontId="0" fillId="0" borderId="13" xfId="0" applyBorder="1"/>
    <xf numFmtId="0" fontId="0" fillId="0" borderId="15" xfId="0" applyBorder="1"/>
    <xf numFmtId="0" fontId="0" fillId="2" borderId="13" xfId="0" applyFill="1" applyBorder="1"/>
    <xf numFmtId="0" fontId="2" fillId="2" borderId="19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right" vertical="top"/>
    </xf>
    <xf numFmtId="0" fontId="0" fillId="2" borderId="17" xfId="0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4" fontId="2" fillId="3" borderId="24" xfId="0" applyNumberFormat="1" applyFont="1" applyFill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8" fillId="0" borderId="0" xfId="0" applyFont="1" applyBorder="1"/>
    <xf numFmtId="0" fontId="2" fillId="0" borderId="0" xfId="0" applyFo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4" workbookViewId="0">
      <selection activeCell="B17" sqref="B17:D23"/>
    </sheetView>
  </sheetViews>
  <sheetFormatPr defaultRowHeight="15"/>
  <cols>
    <col min="1" max="1" width="8.140625" customWidth="1"/>
    <col min="2" max="2" width="29.140625" customWidth="1"/>
    <col min="3" max="3" width="19.42578125" customWidth="1"/>
    <col min="4" max="4" width="21" customWidth="1"/>
    <col min="5" max="5" width="16.42578125" customWidth="1"/>
    <col min="6" max="6" width="11" customWidth="1"/>
    <col min="7" max="7" width="14.7109375" customWidth="1"/>
    <col min="8" max="10" width="11.7109375" customWidth="1"/>
    <col min="11" max="11" width="14.85546875" customWidth="1"/>
    <col min="12" max="12" width="31.5703125" customWidth="1"/>
    <col min="13" max="14" width="9.140625" customWidth="1"/>
  </cols>
  <sheetData>
    <row r="1" spans="1:12" ht="60.75" customHeight="1">
      <c r="A1" s="27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28"/>
      <c r="B2" s="9" t="s">
        <v>120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43.5">
      <c r="A3" s="31" t="s">
        <v>4</v>
      </c>
      <c r="B3" s="9" t="s">
        <v>0</v>
      </c>
      <c r="C3" s="9" t="s">
        <v>16</v>
      </c>
      <c r="D3" s="9" t="s">
        <v>27</v>
      </c>
      <c r="E3" s="10" t="s">
        <v>14</v>
      </c>
      <c r="F3" s="10" t="s">
        <v>3</v>
      </c>
      <c r="G3" s="11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 ht="15.75">
      <c r="A4" s="33">
        <v>1</v>
      </c>
      <c r="B4" s="15" t="s">
        <v>50</v>
      </c>
      <c r="C4" s="16" t="s">
        <v>21</v>
      </c>
      <c r="D4" s="16" t="s">
        <v>9</v>
      </c>
      <c r="E4" s="26">
        <v>75.740979999999993</v>
      </c>
      <c r="F4" s="22">
        <f t="shared" ref="F4:F13" si="0">E4*0.5</f>
        <v>37.870489999999997</v>
      </c>
      <c r="G4" s="26">
        <v>97.2</v>
      </c>
      <c r="H4" s="22">
        <f t="shared" ref="H4:H13" si="1">G4*0.3</f>
        <v>29.16</v>
      </c>
      <c r="I4" s="22">
        <v>76.5</v>
      </c>
      <c r="J4" s="22">
        <f t="shared" ref="J4:J12" si="2">I4*0.2</f>
        <v>15.3</v>
      </c>
      <c r="K4" s="22">
        <f t="shared" ref="K4:K9" si="3">F4+H4+J4</f>
        <v>82.330489999999998</v>
      </c>
      <c r="L4" s="34" t="s">
        <v>139</v>
      </c>
    </row>
    <row r="5" spans="1:12" ht="15.75">
      <c r="A5" s="33">
        <v>2</v>
      </c>
      <c r="B5" s="15" t="s">
        <v>52</v>
      </c>
      <c r="C5" s="16" t="s">
        <v>21</v>
      </c>
      <c r="D5" s="16" t="s">
        <v>9</v>
      </c>
      <c r="E5" s="26">
        <v>70.70532</v>
      </c>
      <c r="F5" s="22">
        <f t="shared" si="0"/>
        <v>35.35266</v>
      </c>
      <c r="G5" s="26">
        <v>72</v>
      </c>
      <c r="H5" s="22">
        <f t="shared" si="1"/>
        <v>21.599999999999998</v>
      </c>
      <c r="I5" s="22">
        <v>54</v>
      </c>
      <c r="J5" s="22">
        <f t="shared" si="2"/>
        <v>10.8</v>
      </c>
      <c r="K5" s="22">
        <f t="shared" si="3"/>
        <v>67.752659999999992</v>
      </c>
      <c r="L5" s="34" t="s">
        <v>139</v>
      </c>
    </row>
    <row r="6" spans="1:12" ht="15.75">
      <c r="A6" s="33">
        <v>3</v>
      </c>
      <c r="B6" s="15" t="s">
        <v>22</v>
      </c>
      <c r="C6" s="16" t="s">
        <v>21</v>
      </c>
      <c r="D6" s="16" t="s">
        <v>9</v>
      </c>
      <c r="E6" s="26">
        <v>55.256520000000002</v>
      </c>
      <c r="F6" s="22">
        <f t="shared" si="0"/>
        <v>27.628260000000001</v>
      </c>
      <c r="G6" s="26">
        <v>72.930000000000007</v>
      </c>
      <c r="H6" s="22">
        <f t="shared" si="1"/>
        <v>21.879000000000001</v>
      </c>
      <c r="I6" s="22">
        <v>72</v>
      </c>
      <c r="J6" s="22">
        <f t="shared" si="2"/>
        <v>14.4</v>
      </c>
      <c r="K6" s="22">
        <f t="shared" si="3"/>
        <v>63.907260000000001</v>
      </c>
      <c r="L6" s="34" t="s">
        <v>139</v>
      </c>
    </row>
    <row r="7" spans="1:12" ht="15.75">
      <c r="A7" s="33">
        <v>4</v>
      </c>
      <c r="B7" s="15" t="s">
        <v>51</v>
      </c>
      <c r="C7" s="16" t="s">
        <v>21</v>
      </c>
      <c r="D7" s="16" t="s">
        <v>9</v>
      </c>
      <c r="E7" s="26">
        <v>65.693709999999996</v>
      </c>
      <c r="F7" s="22">
        <f t="shared" si="0"/>
        <v>32.846854999999998</v>
      </c>
      <c r="G7" s="26">
        <v>65</v>
      </c>
      <c r="H7" s="22">
        <f t="shared" si="1"/>
        <v>19.5</v>
      </c>
      <c r="I7" s="22">
        <v>56</v>
      </c>
      <c r="J7" s="22">
        <f t="shared" si="2"/>
        <v>11.200000000000001</v>
      </c>
      <c r="K7" s="22">
        <f t="shared" si="3"/>
        <v>63.546855000000001</v>
      </c>
      <c r="L7" s="34" t="s">
        <v>139</v>
      </c>
    </row>
    <row r="8" spans="1:12" ht="15.75">
      <c r="A8" s="33">
        <v>5</v>
      </c>
      <c r="B8" s="15" t="s">
        <v>53</v>
      </c>
      <c r="C8" s="16" t="s">
        <v>21</v>
      </c>
      <c r="D8" s="16" t="s">
        <v>9</v>
      </c>
      <c r="E8" s="26">
        <v>60.595390000000002</v>
      </c>
      <c r="F8" s="22">
        <f t="shared" si="0"/>
        <v>30.297695000000001</v>
      </c>
      <c r="G8" s="26">
        <v>66.16</v>
      </c>
      <c r="H8" s="22">
        <f t="shared" si="1"/>
        <v>19.847999999999999</v>
      </c>
      <c r="I8" s="22">
        <v>67</v>
      </c>
      <c r="J8" s="22">
        <f t="shared" si="2"/>
        <v>13.4</v>
      </c>
      <c r="K8" s="22">
        <f t="shared" si="3"/>
        <v>63.545695000000002</v>
      </c>
      <c r="L8" s="34" t="s">
        <v>139</v>
      </c>
    </row>
    <row r="9" spans="1:12" ht="15.75">
      <c r="A9" s="33">
        <v>6</v>
      </c>
      <c r="B9" s="15" t="s">
        <v>55</v>
      </c>
      <c r="C9" s="16" t="s">
        <v>21</v>
      </c>
      <c r="D9" s="16" t="s">
        <v>9</v>
      </c>
      <c r="E9" s="26">
        <v>57.000419999999998</v>
      </c>
      <c r="F9" s="22">
        <f t="shared" si="0"/>
        <v>28.500209999999999</v>
      </c>
      <c r="G9" s="26">
        <v>66.16</v>
      </c>
      <c r="H9" s="22">
        <f t="shared" si="1"/>
        <v>19.847999999999999</v>
      </c>
      <c r="I9" s="22">
        <v>61</v>
      </c>
      <c r="J9" s="22">
        <f t="shared" si="2"/>
        <v>12.200000000000001</v>
      </c>
      <c r="K9" s="22">
        <f t="shared" si="3"/>
        <v>60.548209999999997</v>
      </c>
      <c r="L9" s="34" t="s">
        <v>139</v>
      </c>
    </row>
    <row r="10" spans="1:12" ht="15.75">
      <c r="A10" s="33">
        <v>7</v>
      </c>
      <c r="B10" s="15" t="s">
        <v>54</v>
      </c>
      <c r="C10" s="16" t="s">
        <v>21</v>
      </c>
      <c r="D10" s="16" t="s">
        <v>9</v>
      </c>
      <c r="E10" s="26">
        <v>75.054040000000001</v>
      </c>
      <c r="F10" s="22">
        <f t="shared" si="0"/>
        <v>37.52702</v>
      </c>
      <c r="G10" s="26">
        <v>60.8</v>
      </c>
      <c r="H10" s="22">
        <f t="shared" si="1"/>
        <v>18.239999999999998</v>
      </c>
      <c r="I10" s="63">
        <v>47</v>
      </c>
      <c r="J10" s="63">
        <f t="shared" si="2"/>
        <v>9.4</v>
      </c>
      <c r="K10" s="63"/>
      <c r="L10" s="64" t="s">
        <v>138</v>
      </c>
    </row>
    <row r="11" spans="1:12" ht="15.75">
      <c r="A11" s="33">
        <v>8</v>
      </c>
      <c r="B11" s="15" t="s">
        <v>48</v>
      </c>
      <c r="C11" s="16" t="s">
        <v>21</v>
      </c>
      <c r="D11" s="16" t="s">
        <v>9</v>
      </c>
      <c r="E11" s="26">
        <v>59.309570000000001</v>
      </c>
      <c r="F11" s="22">
        <f t="shared" si="0"/>
        <v>29.654785</v>
      </c>
      <c r="G11" s="26">
        <v>63.6</v>
      </c>
      <c r="H11" s="22">
        <f t="shared" si="1"/>
        <v>19.079999999999998</v>
      </c>
      <c r="I11" s="63">
        <v>30</v>
      </c>
      <c r="J11" s="63">
        <f t="shared" si="2"/>
        <v>6</v>
      </c>
      <c r="K11" s="63"/>
      <c r="L11" s="64" t="s">
        <v>138</v>
      </c>
    </row>
    <row r="12" spans="1:12" ht="15.75">
      <c r="A12" s="33">
        <v>9</v>
      </c>
      <c r="B12" s="15" t="s">
        <v>78</v>
      </c>
      <c r="C12" s="16" t="s">
        <v>21</v>
      </c>
      <c r="D12" s="16" t="s">
        <v>9</v>
      </c>
      <c r="E12" s="16">
        <v>61.270809999999997</v>
      </c>
      <c r="F12" s="22">
        <f t="shared" si="0"/>
        <v>30.635404999999999</v>
      </c>
      <c r="G12" s="26">
        <v>55.66</v>
      </c>
      <c r="H12" s="22">
        <f t="shared" si="1"/>
        <v>16.697999999999997</v>
      </c>
      <c r="I12" s="63">
        <v>21</v>
      </c>
      <c r="J12" s="63">
        <f t="shared" si="2"/>
        <v>4.2</v>
      </c>
      <c r="K12" s="63"/>
      <c r="L12" s="64" t="s">
        <v>138</v>
      </c>
    </row>
    <row r="13" spans="1:12" ht="16.5" thickBot="1">
      <c r="A13" s="35">
        <v>10</v>
      </c>
      <c r="B13" s="36" t="s">
        <v>49</v>
      </c>
      <c r="C13" s="37" t="s">
        <v>21</v>
      </c>
      <c r="D13" s="37" t="s">
        <v>9</v>
      </c>
      <c r="E13" s="62">
        <v>55.809350000000002</v>
      </c>
      <c r="F13" s="38">
        <f t="shared" si="0"/>
        <v>27.904675000000001</v>
      </c>
      <c r="G13" s="39">
        <v>70.83</v>
      </c>
      <c r="H13" s="45">
        <f t="shared" si="1"/>
        <v>21.248999999999999</v>
      </c>
      <c r="I13" s="130" t="s">
        <v>146</v>
      </c>
      <c r="J13" s="131"/>
      <c r="K13" s="131"/>
      <c r="L13" s="132"/>
    </row>
    <row r="14" spans="1:12">
      <c r="B14" s="8"/>
      <c r="C14" s="8"/>
      <c r="D14" s="8"/>
      <c r="E14" s="8"/>
    </row>
    <row r="17" spans="2:4">
      <c r="B17" s="145" t="s">
        <v>156</v>
      </c>
      <c r="C17" s="145"/>
      <c r="D17" s="145"/>
    </row>
    <row r="18" spans="2:4">
      <c r="B18" s="143" t="s">
        <v>157</v>
      </c>
      <c r="C18" s="144"/>
      <c r="D18" s="144"/>
    </row>
    <row r="19" spans="2:4">
      <c r="B19" s="143" t="s">
        <v>158</v>
      </c>
      <c r="C19" s="144"/>
      <c r="D19" s="144"/>
    </row>
    <row r="20" spans="2:4">
      <c r="B20" s="144"/>
      <c r="C20" s="144"/>
      <c r="D20" s="144"/>
    </row>
    <row r="21" spans="2:4">
      <c r="B21" s="144" t="s">
        <v>155</v>
      </c>
      <c r="C21" s="144"/>
      <c r="D21" s="144"/>
    </row>
    <row r="22" spans="2:4">
      <c r="B22" s="144" t="s">
        <v>153</v>
      </c>
      <c r="C22" s="144"/>
      <c r="D22" s="144"/>
    </row>
    <row r="23" spans="2:4">
      <c r="B23" s="144" t="s">
        <v>154</v>
      </c>
      <c r="C23" s="144"/>
      <c r="D23" s="144"/>
    </row>
  </sheetData>
  <sortState ref="A4:K12">
    <sortCondition descending="1" ref="K25:K33"/>
  </sortState>
  <mergeCells count="2">
    <mergeCell ref="B1:L1"/>
    <mergeCell ref="I13:L1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"/>
  <sheetViews>
    <sheetView workbookViewId="0">
      <selection activeCell="B7" sqref="B7:D13"/>
    </sheetView>
  </sheetViews>
  <sheetFormatPr defaultRowHeight="15"/>
  <cols>
    <col min="1" max="1" width="7.140625" customWidth="1"/>
    <col min="2" max="2" width="30.140625" customWidth="1"/>
    <col min="3" max="3" width="29.42578125" customWidth="1"/>
    <col min="4" max="4" width="17.42578125" customWidth="1"/>
    <col min="5" max="5" width="14.140625" customWidth="1"/>
    <col min="6" max="6" width="11" customWidth="1"/>
    <col min="7" max="7" width="14" customWidth="1"/>
    <col min="8" max="10" width="13" customWidth="1"/>
    <col min="11" max="11" width="14.42578125" customWidth="1"/>
    <col min="12" max="12" width="17.140625" customWidth="1"/>
  </cols>
  <sheetData>
    <row r="1" spans="1:12" ht="52.5" customHeight="1">
      <c r="A1" s="27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11</v>
      </c>
      <c r="C2" s="65"/>
      <c r="D2" s="65"/>
      <c r="E2" s="65"/>
      <c r="F2" s="65"/>
      <c r="G2" s="65"/>
      <c r="H2" s="65"/>
      <c r="I2" s="65"/>
      <c r="J2" s="65"/>
      <c r="K2" s="65"/>
      <c r="L2" s="30"/>
    </row>
    <row r="3" spans="1:12" ht="29.25">
      <c r="A3" s="41" t="s">
        <v>4</v>
      </c>
      <c r="B3" s="10" t="s">
        <v>0</v>
      </c>
      <c r="C3" s="10" t="s">
        <v>1</v>
      </c>
      <c r="D3" s="11" t="s">
        <v>8</v>
      </c>
      <c r="E3" s="10" t="s">
        <v>14</v>
      </c>
      <c r="F3" s="10" t="s">
        <v>3</v>
      </c>
      <c r="G3" s="10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 ht="16.5" thickBot="1">
      <c r="A4" s="105">
        <v>1</v>
      </c>
      <c r="B4" s="124" t="s">
        <v>113</v>
      </c>
      <c r="C4" s="37" t="s">
        <v>30</v>
      </c>
      <c r="D4" s="37" t="s">
        <v>9</v>
      </c>
      <c r="E4" s="44">
        <v>74.923689999999993</v>
      </c>
      <c r="F4" s="45">
        <f>E4*0.5</f>
        <v>37.461844999999997</v>
      </c>
      <c r="G4" s="44">
        <v>75.260000000000005</v>
      </c>
      <c r="H4" s="45">
        <f>G4*0.3</f>
        <v>22.577999999999999</v>
      </c>
      <c r="I4" s="45">
        <v>59</v>
      </c>
      <c r="J4" s="45">
        <f>I4*0.2</f>
        <v>11.8</v>
      </c>
      <c r="K4" s="45">
        <f>F4+H4+J4</f>
        <v>71.839844999999997</v>
      </c>
      <c r="L4" s="40" t="s">
        <v>139</v>
      </c>
    </row>
    <row r="5" spans="1:12">
      <c r="B5" s="7"/>
      <c r="C5" s="7"/>
      <c r="D5" s="7"/>
      <c r="E5" s="7"/>
    </row>
    <row r="6" spans="1:12">
      <c r="B6" s="8"/>
      <c r="C6" s="8"/>
      <c r="D6" s="8"/>
    </row>
    <row r="7" spans="1:12">
      <c r="B7" s="145" t="s">
        <v>156</v>
      </c>
      <c r="C7" s="145"/>
      <c r="D7" s="145"/>
    </row>
    <row r="8" spans="1:12">
      <c r="B8" s="143" t="s">
        <v>157</v>
      </c>
      <c r="C8" s="144"/>
      <c r="D8" s="144"/>
    </row>
    <row r="9" spans="1:12">
      <c r="B9" s="143" t="s">
        <v>158</v>
      </c>
      <c r="C9" s="144"/>
      <c r="D9" s="144"/>
    </row>
    <row r="10" spans="1:12">
      <c r="B10" s="144"/>
      <c r="C10" s="144"/>
      <c r="D10" s="144"/>
    </row>
    <row r="11" spans="1:12">
      <c r="B11" s="144" t="s">
        <v>155</v>
      </c>
      <c r="C11" s="144"/>
      <c r="D11" s="144"/>
    </row>
    <row r="12" spans="1:12">
      <c r="B12" s="144" t="s">
        <v>153</v>
      </c>
      <c r="C12" s="144"/>
      <c r="D12" s="144"/>
    </row>
    <row r="13" spans="1:12">
      <c r="B13" s="144" t="s">
        <v>154</v>
      </c>
      <c r="C13" s="144"/>
      <c r="D13" s="144"/>
    </row>
  </sheetData>
  <sortState ref="B4:K10">
    <sortCondition descending="1" ref="K4:K10"/>
  </sortState>
  <mergeCells count="1">
    <mergeCell ref="B1:L1"/>
  </mergeCells>
  <pageMargins left="0.7" right="0.7" top="0.75" bottom="0.75" header="0.3" footer="0.3"/>
  <pageSetup paperSize="9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</sheetPr>
  <dimension ref="A1:L13"/>
  <sheetViews>
    <sheetView workbookViewId="0">
      <selection activeCell="B7" sqref="B7:D13"/>
    </sheetView>
  </sheetViews>
  <sheetFormatPr defaultRowHeight="15"/>
  <cols>
    <col min="1" max="1" width="8.85546875" customWidth="1"/>
    <col min="2" max="2" width="41.28515625" customWidth="1"/>
    <col min="3" max="3" width="29.28515625" customWidth="1"/>
    <col min="4" max="4" width="14.85546875" customWidth="1"/>
    <col min="5" max="5" width="14.42578125" customWidth="1"/>
    <col min="6" max="6" width="13.28515625" customWidth="1"/>
    <col min="7" max="7" width="14.42578125" customWidth="1"/>
    <col min="8" max="10" width="12.42578125" customWidth="1"/>
    <col min="11" max="11" width="14.5703125" customWidth="1"/>
    <col min="12" max="12" width="13.85546875" customWidth="1"/>
  </cols>
  <sheetData>
    <row r="1" spans="1:12" ht="54.75" customHeight="1">
      <c r="A1" s="27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11</v>
      </c>
      <c r="C2" s="65"/>
      <c r="D2" s="65"/>
      <c r="E2" s="65"/>
      <c r="F2" s="65"/>
      <c r="G2" s="65"/>
      <c r="H2" s="65"/>
      <c r="I2" s="65"/>
      <c r="J2" s="65"/>
      <c r="K2" s="65"/>
      <c r="L2" s="30"/>
    </row>
    <row r="3" spans="1:12" ht="29.25">
      <c r="A3" s="41" t="s">
        <v>4</v>
      </c>
      <c r="B3" s="10" t="s">
        <v>0</v>
      </c>
      <c r="C3" s="10" t="s">
        <v>1</v>
      </c>
      <c r="D3" s="11" t="s">
        <v>28</v>
      </c>
      <c r="E3" s="10" t="s">
        <v>14</v>
      </c>
      <c r="F3" s="10" t="s">
        <v>3</v>
      </c>
      <c r="G3" s="10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 ht="15.75" thickBot="1">
      <c r="A4" s="125">
        <v>1</v>
      </c>
      <c r="B4" s="124" t="s">
        <v>115</v>
      </c>
      <c r="C4" s="37" t="s">
        <v>114</v>
      </c>
      <c r="D4" s="37" t="s">
        <v>9</v>
      </c>
      <c r="E4" s="44">
        <v>88.068719999999999</v>
      </c>
      <c r="F4" s="45">
        <f>E4*0.5</f>
        <v>44.03436</v>
      </c>
      <c r="G4" s="44">
        <v>71.3</v>
      </c>
      <c r="H4" s="45">
        <f>G4*0.3</f>
        <v>21.389999999999997</v>
      </c>
      <c r="I4" s="45">
        <v>65</v>
      </c>
      <c r="J4" s="45">
        <f>I4*0.2</f>
        <v>13</v>
      </c>
      <c r="K4" s="45">
        <f>F4+H4+J4</f>
        <v>78.424359999999993</v>
      </c>
      <c r="L4" s="52" t="s">
        <v>139</v>
      </c>
    </row>
    <row r="6" spans="1:12">
      <c r="B6" s="8"/>
      <c r="C6" s="8"/>
      <c r="D6" s="8"/>
    </row>
    <row r="7" spans="1:12">
      <c r="B7" s="145" t="s">
        <v>156</v>
      </c>
      <c r="C7" s="145"/>
      <c r="D7" s="145"/>
    </row>
    <row r="8" spans="1:12">
      <c r="B8" s="143" t="s">
        <v>157</v>
      </c>
      <c r="C8" s="144"/>
      <c r="D8" s="144"/>
    </row>
    <row r="9" spans="1:12">
      <c r="B9" s="143" t="s">
        <v>158</v>
      </c>
      <c r="C9" s="144"/>
      <c r="D9" s="144"/>
    </row>
    <row r="10" spans="1:12">
      <c r="B10" s="144"/>
      <c r="C10" s="144"/>
      <c r="D10" s="144"/>
    </row>
    <row r="11" spans="1:12">
      <c r="B11" s="144" t="s">
        <v>155</v>
      </c>
      <c r="C11" s="144"/>
      <c r="D11" s="144"/>
    </row>
    <row r="12" spans="1:12">
      <c r="B12" s="144" t="s">
        <v>153</v>
      </c>
      <c r="C12" s="144"/>
      <c r="D12" s="144"/>
    </row>
    <row r="13" spans="1:12">
      <c r="B13" s="144" t="s">
        <v>154</v>
      </c>
      <c r="C13" s="144"/>
      <c r="D13" s="144"/>
    </row>
  </sheetData>
  <sortState ref="B3:K7">
    <sortCondition descending="1" ref="K3:K7"/>
  </sortState>
  <mergeCells count="1">
    <mergeCell ref="B1:L1"/>
  </mergeCells>
  <pageMargins left="0.7" right="0.7" top="0.75" bottom="0.75" header="0.3" footer="0.3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L15"/>
  <sheetViews>
    <sheetView workbookViewId="0">
      <selection activeCell="B9" sqref="B9:D15"/>
    </sheetView>
  </sheetViews>
  <sheetFormatPr defaultRowHeight="15"/>
  <cols>
    <col min="1" max="1" width="8.140625" customWidth="1"/>
    <col min="2" max="2" width="33" customWidth="1"/>
    <col min="3" max="3" width="27.28515625" customWidth="1"/>
    <col min="4" max="4" width="16.42578125" customWidth="1"/>
    <col min="5" max="5" width="16" customWidth="1"/>
    <col min="6" max="6" width="12.140625" customWidth="1"/>
    <col min="7" max="7" width="14.7109375" customWidth="1"/>
    <col min="8" max="10" width="13.7109375" customWidth="1"/>
    <col min="11" max="11" width="16.28515625" customWidth="1"/>
    <col min="12" max="12" width="31.140625" customWidth="1"/>
  </cols>
  <sheetData>
    <row r="1" spans="1:12" ht="50.25" customHeight="1">
      <c r="A1" s="27"/>
      <c r="B1" s="128" t="s">
        <v>36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18</v>
      </c>
      <c r="C2" s="65"/>
      <c r="D2" s="65"/>
      <c r="E2" s="65"/>
      <c r="F2" s="65"/>
      <c r="G2" s="65"/>
      <c r="H2" s="65"/>
      <c r="I2" s="65"/>
      <c r="J2" s="65"/>
      <c r="K2" s="65"/>
      <c r="L2" s="30"/>
    </row>
    <row r="3" spans="1:12" ht="29.25">
      <c r="A3" s="41" t="s">
        <v>4</v>
      </c>
      <c r="B3" s="10" t="s">
        <v>0</v>
      </c>
      <c r="C3" s="10" t="s">
        <v>1</v>
      </c>
      <c r="D3" s="11" t="s">
        <v>28</v>
      </c>
      <c r="E3" s="10" t="s">
        <v>14</v>
      </c>
      <c r="F3" s="10" t="s">
        <v>3</v>
      </c>
      <c r="G3" s="10" t="s">
        <v>2</v>
      </c>
      <c r="H3" s="10" t="s">
        <v>150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>
      <c r="A4" s="126">
        <v>1</v>
      </c>
      <c r="B4" s="14" t="s">
        <v>109</v>
      </c>
      <c r="C4" s="16" t="s">
        <v>108</v>
      </c>
      <c r="D4" s="16" t="s">
        <v>9</v>
      </c>
      <c r="E4" s="26">
        <v>80.27</v>
      </c>
      <c r="F4" s="22">
        <f>E4*0.5</f>
        <v>40.134999999999998</v>
      </c>
      <c r="G4" s="26">
        <v>84.83</v>
      </c>
      <c r="H4" s="22">
        <f>G4*0.3</f>
        <v>25.448999999999998</v>
      </c>
      <c r="I4" s="22">
        <v>57</v>
      </c>
      <c r="J4" s="22">
        <f>I4*0.2</f>
        <v>11.4</v>
      </c>
      <c r="K4" s="22">
        <f>F4+H4+J4</f>
        <v>76.984000000000009</v>
      </c>
      <c r="L4" s="50" t="s">
        <v>139</v>
      </c>
    </row>
    <row r="5" spans="1:12">
      <c r="A5" s="127">
        <v>2</v>
      </c>
      <c r="B5" s="14" t="s">
        <v>110</v>
      </c>
      <c r="C5" s="16" t="s">
        <v>108</v>
      </c>
      <c r="D5" s="16" t="s">
        <v>9</v>
      </c>
      <c r="E5" s="26">
        <v>78.329729999999998</v>
      </c>
      <c r="F5" s="22">
        <f>E5*0.5</f>
        <v>39.164864999999999</v>
      </c>
      <c r="G5" s="26">
        <v>65.459999999999994</v>
      </c>
      <c r="H5" s="22">
        <f>G5*0.3</f>
        <v>19.637999999999998</v>
      </c>
      <c r="I5" s="22">
        <v>55</v>
      </c>
      <c r="J5" s="22">
        <f>I5*0.2</f>
        <v>11</v>
      </c>
      <c r="K5" s="22">
        <f>F5+H5+J5</f>
        <v>69.802864999999997</v>
      </c>
      <c r="L5" s="50" t="s">
        <v>139</v>
      </c>
    </row>
    <row r="6" spans="1:12" ht="15.75" thickBot="1">
      <c r="A6" s="59">
        <v>3</v>
      </c>
      <c r="B6" s="124" t="s">
        <v>111</v>
      </c>
      <c r="C6" s="37" t="s">
        <v>108</v>
      </c>
      <c r="D6" s="37" t="s">
        <v>9</v>
      </c>
      <c r="E6" s="44">
        <v>69.461600000000004</v>
      </c>
      <c r="F6" s="45">
        <f>E6*0.5</f>
        <v>34.730800000000002</v>
      </c>
      <c r="G6" s="44">
        <v>69.900000000000006</v>
      </c>
      <c r="H6" s="45">
        <f>G6*0.3</f>
        <v>20.970000000000002</v>
      </c>
      <c r="I6" s="130" t="s">
        <v>137</v>
      </c>
      <c r="J6" s="131"/>
      <c r="K6" s="136"/>
      <c r="L6" s="88" t="s">
        <v>138</v>
      </c>
    </row>
    <row r="9" spans="1:12">
      <c r="B9" s="145" t="s">
        <v>156</v>
      </c>
      <c r="C9" s="145"/>
      <c r="D9" s="145"/>
    </row>
    <row r="10" spans="1:12">
      <c r="B10" s="143" t="s">
        <v>157</v>
      </c>
      <c r="C10" s="144"/>
      <c r="D10" s="144"/>
    </row>
    <row r="11" spans="1:12">
      <c r="B11" s="143" t="s">
        <v>158</v>
      </c>
      <c r="C11" s="144"/>
      <c r="D11" s="144"/>
    </row>
    <row r="12" spans="1:12">
      <c r="B12" s="144"/>
      <c r="C12" s="144"/>
      <c r="D12" s="144"/>
    </row>
    <row r="13" spans="1:12">
      <c r="B13" s="144" t="s">
        <v>155</v>
      </c>
      <c r="C13" s="144"/>
      <c r="D13" s="144"/>
    </row>
    <row r="14" spans="1:12">
      <c r="B14" s="144" t="s">
        <v>153</v>
      </c>
      <c r="C14" s="144"/>
      <c r="D14" s="144"/>
    </row>
    <row r="15" spans="1:12">
      <c r="B15" s="144" t="s">
        <v>154</v>
      </c>
      <c r="C15" s="144"/>
      <c r="D15" s="144"/>
    </row>
  </sheetData>
  <sortState ref="A4:K6">
    <sortCondition descending="1" ref="K4:K6"/>
  </sortState>
  <mergeCells count="2">
    <mergeCell ref="B1:L1"/>
    <mergeCell ref="I6:K6"/>
  </mergeCells>
  <pageMargins left="0.7" right="0.7" top="0.75" bottom="0.75" header="0.3" footer="0.3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B10" sqref="B10:D16"/>
    </sheetView>
  </sheetViews>
  <sheetFormatPr defaultRowHeight="15"/>
  <cols>
    <col min="2" max="2" width="28.28515625" customWidth="1"/>
    <col min="3" max="3" width="14.42578125" customWidth="1"/>
    <col min="4" max="4" width="9.5703125" customWidth="1"/>
    <col min="5" max="5" width="11.28515625" customWidth="1"/>
    <col min="6" max="6" width="10.7109375" customWidth="1"/>
    <col min="7" max="7" width="11.7109375" customWidth="1"/>
    <col min="15" max="15" width="10" customWidth="1"/>
    <col min="16" max="16" width="11.5703125" customWidth="1"/>
    <col min="17" max="18" width="9.140625" hidden="1" customWidth="1"/>
  </cols>
  <sheetData>
    <row r="1" spans="1:18" ht="55.5" customHeight="1">
      <c r="A1" s="137" t="s">
        <v>149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>
      <c r="A3" s="28"/>
      <c r="B3" s="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"/>
      <c r="R3" s="76"/>
    </row>
    <row r="4" spans="1:18" ht="43.5">
      <c r="A4" s="41" t="s">
        <v>4</v>
      </c>
      <c r="B4" s="24" t="s">
        <v>0</v>
      </c>
      <c r="C4" s="11" t="s">
        <v>1</v>
      </c>
      <c r="D4" s="10" t="s">
        <v>8</v>
      </c>
      <c r="E4" s="10" t="s">
        <v>14</v>
      </c>
      <c r="F4" s="10" t="s">
        <v>3</v>
      </c>
      <c r="G4" s="11" t="s">
        <v>2</v>
      </c>
      <c r="H4" s="11" t="s">
        <v>140</v>
      </c>
      <c r="I4" s="11" t="s">
        <v>144</v>
      </c>
      <c r="J4" s="11" t="s">
        <v>141</v>
      </c>
      <c r="K4" s="11" t="s">
        <v>145</v>
      </c>
      <c r="L4" s="11" t="s">
        <v>142</v>
      </c>
      <c r="M4" s="11" t="s">
        <v>143</v>
      </c>
      <c r="N4" s="11" t="s">
        <v>136</v>
      </c>
      <c r="O4" s="11" t="s">
        <v>15</v>
      </c>
      <c r="P4" s="10" t="s">
        <v>17</v>
      </c>
      <c r="Q4" s="1"/>
      <c r="R4" s="76"/>
    </row>
    <row r="5" spans="1:18" ht="15.75">
      <c r="A5" s="89">
        <v>1</v>
      </c>
      <c r="B5" s="23" t="s">
        <v>23</v>
      </c>
      <c r="C5" s="21" t="s">
        <v>7</v>
      </c>
      <c r="D5" s="21" t="s">
        <v>10</v>
      </c>
      <c r="E5" s="20">
        <v>96.008120000000005</v>
      </c>
      <c r="F5" s="21">
        <f>E5*0.5</f>
        <v>48.004060000000003</v>
      </c>
      <c r="G5" s="20">
        <v>82.5</v>
      </c>
      <c r="H5" s="21">
        <f>G5*0.1</f>
        <v>8.25</v>
      </c>
      <c r="I5" s="21">
        <v>98.36</v>
      </c>
      <c r="J5" s="21">
        <f>I5*0.1</f>
        <v>9.8360000000000003</v>
      </c>
      <c r="K5" s="21">
        <v>83.75</v>
      </c>
      <c r="L5" s="21">
        <f>K5*0.1</f>
        <v>8.375</v>
      </c>
      <c r="M5" s="21">
        <v>95</v>
      </c>
      <c r="N5" s="21">
        <f>M5*0.2</f>
        <v>19</v>
      </c>
      <c r="O5" s="21">
        <f>F5+H5+J5+L5+N5</f>
        <v>93.465060000000008</v>
      </c>
      <c r="P5" s="21" t="s">
        <v>139</v>
      </c>
      <c r="Q5" s="1"/>
      <c r="R5" s="76"/>
    </row>
    <row r="6" spans="1:18" ht="16.5" thickBot="1">
      <c r="A6" s="90">
        <v>2</v>
      </c>
      <c r="B6" s="91" t="s">
        <v>24</v>
      </c>
      <c r="C6" s="92" t="s">
        <v>7</v>
      </c>
      <c r="D6" s="92" t="s">
        <v>10</v>
      </c>
      <c r="E6" s="93">
        <v>87.306619999999995</v>
      </c>
      <c r="F6" s="92">
        <f>E6*0.5</f>
        <v>43.653309999999998</v>
      </c>
      <c r="G6" s="93">
        <v>66.63</v>
      </c>
      <c r="H6" s="92">
        <f>G6*0.1</f>
        <v>6.6630000000000003</v>
      </c>
      <c r="I6" s="92">
        <v>93.23</v>
      </c>
      <c r="J6" s="92">
        <f>I6*0.1</f>
        <v>9.3230000000000004</v>
      </c>
      <c r="K6" s="92">
        <v>71.25</v>
      </c>
      <c r="L6" s="92">
        <f>K6*0.1</f>
        <v>7.125</v>
      </c>
      <c r="M6" s="92">
        <v>90</v>
      </c>
      <c r="N6" s="92">
        <f>M6*0.2</f>
        <v>18</v>
      </c>
      <c r="O6" s="92">
        <f>F6+H6+J6+L6+N6</f>
        <v>84.764309999999995</v>
      </c>
      <c r="P6" s="92" t="s">
        <v>139</v>
      </c>
      <c r="Q6" s="81"/>
      <c r="R6" s="82"/>
    </row>
    <row r="10" spans="1:18">
      <c r="B10" s="145" t="s">
        <v>156</v>
      </c>
      <c r="C10" s="145"/>
      <c r="D10" s="145"/>
    </row>
    <row r="11" spans="1:18">
      <c r="B11" s="143" t="s">
        <v>157</v>
      </c>
      <c r="C11" s="144"/>
      <c r="D11" s="144"/>
    </row>
    <row r="12" spans="1:18">
      <c r="B12" s="143" t="s">
        <v>158</v>
      </c>
      <c r="C12" s="144"/>
      <c r="D12" s="144"/>
    </row>
    <row r="13" spans="1:18">
      <c r="B13" s="144"/>
      <c r="C13" s="144"/>
      <c r="D13" s="144"/>
    </row>
    <row r="14" spans="1:18">
      <c r="B14" s="144" t="s">
        <v>155</v>
      </c>
      <c r="C14" s="144"/>
      <c r="D14" s="144"/>
    </row>
    <row r="15" spans="1:18">
      <c r="B15" s="144" t="s">
        <v>153</v>
      </c>
      <c r="C15" s="144"/>
      <c r="D15" s="144"/>
    </row>
    <row r="16" spans="1:18">
      <c r="B16" s="144" t="s">
        <v>154</v>
      </c>
      <c r="C16" s="144"/>
      <c r="D16" s="144"/>
    </row>
  </sheetData>
  <mergeCells count="1">
    <mergeCell ref="A1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14"/>
  <sheetViews>
    <sheetView zoomScale="90" zoomScaleNormal="90" workbookViewId="0">
      <selection activeCell="B8" sqref="B8:D14"/>
    </sheetView>
  </sheetViews>
  <sheetFormatPr defaultRowHeight="15"/>
  <cols>
    <col min="2" max="2" width="49.85546875" customWidth="1"/>
    <col min="3" max="3" width="17" customWidth="1"/>
    <col min="4" max="4" width="19" customWidth="1"/>
    <col min="5" max="5" width="15.7109375" customWidth="1"/>
    <col min="6" max="6" width="11.85546875" customWidth="1"/>
    <col min="7" max="7" width="14.28515625" customWidth="1"/>
    <col min="8" max="10" width="11.42578125" customWidth="1"/>
    <col min="11" max="11" width="17.5703125" customWidth="1"/>
    <col min="12" max="12" width="29.28515625" customWidth="1"/>
  </cols>
  <sheetData>
    <row r="1" spans="1:12" ht="49.5" customHeight="1">
      <c r="A1" s="99"/>
      <c r="B1" s="141" t="s">
        <v>148</v>
      </c>
      <c r="C1" s="141"/>
      <c r="D1" s="141"/>
      <c r="E1" s="141"/>
      <c r="F1" s="141"/>
      <c r="G1" s="141"/>
      <c r="H1" s="141"/>
      <c r="I1" s="141"/>
      <c r="J1" s="141"/>
      <c r="K1" s="141"/>
      <c r="L1" s="142"/>
    </row>
    <row r="2" spans="1:12" ht="15.75">
      <c r="A2" s="100"/>
      <c r="B2" s="94" t="s">
        <v>130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47.25">
      <c r="A3" s="103" t="s">
        <v>4</v>
      </c>
      <c r="B3" s="96" t="s">
        <v>0</v>
      </c>
      <c r="C3" s="95" t="s">
        <v>1</v>
      </c>
      <c r="D3" s="95" t="s">
        <v>8</v>
      </c>
      <c r="E3" s="95" t="s">
        <v>14</v>
      </c>
      <c r="F3" s="95" t="s">
        <v>3</v>
      </c>
      <c r="G3" s="95" t="s">
        <v>2</v>
      </c>
      <c r="H3" s="95" t="s">
        <v>135</v>
      </c>
      <c r="I3" s="97" t="s">
        <v>134</v>
      </c>
      <c r="J3" s="97" t="s">
        <v>136</v>
      </c>
      <c r="K3" s="95" t="s">
        <v>15</v>
      </c>
      <c r="L3" s="104" t="s">
        <v>17</v>
      </c>
    </row>
    <row r="4" spans="1:12" ht="15.75">
      <c r="A4" s="33">
        <v>1</v>
      </c>
      <c r="B4" s="98" t="s">
        <v>41</v>
      </c>
      <c r="C4" s="12" t="s">
        <v>7</v>
      </c>
      <c r="D4" s="12" t="s">
        <v>9</v>
      </c>
      <c r="E4" s="20">
        <v>91.906909999999996</v>
      </c>
      <c r="F4" s="21">
        <f>E4*0.5</f>
        <v>45.953454999999998</v>
      </c>
      <c r="G4" s="20">
        <v>65.23</v>
      </c>
      <c r="H4" s="21">
        <f>G4*0.3</f>
        <v>19.568999999999999</v>
      </c>
      <c r="I4" s="21">
        <v>60</v>
      </c>
      <c r="J4" s="21">
        <f>I4*0.2</f>
        <v>12</v>
      </c>
      <c r="K4" s="21">
        <f>F4+H4+J4</f>
        <v>77.522454999999994</v>
      </c>
      <c r="L4" s="34" t="s">
        <v>139</v>
      </c>
    </row>
    <row r="5" spans="1:12" ht="16.5" thickBot="1">
      <c r="A5" s="105">
        <v>2</v>
      </c>
      <c r="B5" s="106" t="s">
        <v>42</v>
      </c>
      <c r="C5" s="107" t="s">
        <v>7</v>
      </c>
      <c r="D5" s="107" t="s">
        <v>9</v>
      </c>
      <c r="E5" s="93">
        <v>89.638570000000001</v>
      </c>
      <c r="F5" s="92">
        <f>E5*0.5</f>
        <v>44.819285000000001</v>
      </c>
      <c r="G5" s="93">
        <v>65.23</v>
      </c>
      <c r="H5" s="92">
        <f>G5*0.3</f>
        <v>19.568999999999999</v>
      </c>
      <c r="I5" s="92">
        <v>58</v>
      </c>
      <c r="J5" s="92">
        <f>I5*0.2</f>
        <v>11.600000000000001</v>
      </c>
      <c r="K5" s="92">
        <f>F5+H5+J5</f>
        <v>75.988284999999991</v>
      </c>
      <c r="L5" s="40" t="s">
        <v>139</v>
      </c>
    </row>
    <row r="8" spans="1:12">
      <c r="B8" s="145" t="s">
        <v>156</v>
      </c>
      <c r="C8" s="145"/>
      <c r="D8" s="145"/>
    </row>
    <row r="9" spans="1:12">
      <c r="B9" s="143" t="s">
        <v>157</v>
      </c>
      <c r="C9" s="144"/>
      <c r="D9" s="144"/>
    </row>
    <row r="10" spans="1:12">
      <c r="B10" s="143" t="s">
        <v>158</v>
      </c>
      <c r="C10" s="144"/>
      <c r="D10" s="144"/>
    </row>
    <row r="11" spans="1:12">
      <c r="B11" s="144"/>
      <c r="C11" s="144"/>
      <c r="D11" s="144"/>
    </row>
    <row r="12" spans="1:12">
      <c r="B12" s="144" t="s">
        <v>155</v>
      </c>
      <c r="C12" s="144"/>
      <c r="D12" s="144"/>
    </row>
    <row r="13" spans="1:12">
      <c r="B13" s="144" t="s">
        <v>153</v>
      </c>
      <c r="C13" s="144"/>
      <c r="D13" s="144"/>
    </row>
    <row r="14" spans="1:12">
      <c r="B14" s="144" t="s">
        <v>154</v>
      </c>
      <c r="C14" s="144"/>
      <c r="D14" s="144"/>
    </row>
  </sheetData>
  <sortState ref="A4:K5">
    <sortCondition descending="1" ref="K4:K5"/>
  </sortState>
  <mergeCells count="1">
    <mergeCell ref="B1:L1"/>
  </mergeCells>
  <pageMargins left="0.7" right="0.7" top="0.75" bottom="0.75" header="0.3" footer="0.3"/>
  <pageSetup paperSize="9"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A1:L18"/>
  <sheetViews>
    <sheetView workbookViewId="0">
      <selection activeCell="B12" sqref="B12:D18"/>
    </sheetView>
  </sheetViews>
  <sheetFormatPr defaultRowHeight="15"/>
  <cols>
    <col min="2" max="2" width="30.5703125" customWidth="1"/>
    <col min="3" max="4" width="15.85546875" customWidth="1"/>
    <col min="5" max="5" width="15.28515625" customWidth="1"/>
    <col min="6" max="6" width="13.5703125" customWidth="1"/>
    <col min="7" max="7" width="16" customWidth="1"/>
    <col min="8" max="8" width="13.5703125" customWidth="1"/>
    <col min="9" max="9" width="14" customWidth="1"/>
    <col min="10" max="10" width="11.7109375" customWidth="1"/>
    <col min="11" max="11" width="15.5703125" customWidth="1"/>
    <col min="12" max="12" width="10.85546875" customWidth="1"/>
  </cols>
  <sheetData>
    <row r="1" spans="1:12" ht="51.75" customHeight="1">
      <c r="A1" s="67"/>
      <c r="B1" s="128" t="s">
        <v>148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131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29.25">
      <c r="A3" s="41" t="s">
        <v>4</v>
      </c>
      <c r="B3" s="10" t="s">
        <v>0</v>
      </c>
      <c r="C3" s="10" t="s">
        <v>1</v>
      </c>
      <c r="D3" s="10" t="s">
        <v>8</v>
      </c>
      <c r="E3" s="10" t="s">
        <v>14</v>
      </c>
      <c r="F3" s="10" t="s">
        <v>3</v>
      </c>
      <c r="G3" s="10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>
      <c r="A4" s="49">
        <v>1</v>
      </c>
      <c r="B4" s="15" t="s">
        <v>43</v>
      </c>
      <c r="C4" s="16" t="s">
        <v>6</v>
      </c>
      <c r="D4" s="16" t="s">
        <v>9</v>
      </c>
      <c r="E4" s="26">
        <v>75.648499999999999</v>
      </c>
      <c r="F4" s="22">
        <f t="shared" ref="F4:F9" si="0">E4*0.5</f>
        <v>37.824249999999999</v>
      </c>
      <c r="G4" s="26">
        <v>92.06</v>
      </c>
      <c r="H4" s="22">
        <f>G4*0.3</f>
        <v>27.617999999999999</v>
      </c>
      <c r="I4" s="22">
        <v>85</v>
      </c>
      <c r="J4" s="22">
        <f>I4*0.2</f>
        <v>17</v>
      </c>
      <c r="K4" s="22">
        <f>F4+H4+J4</f>
        <v>82.442250000000001</v>
      </c>
      <c r="L4" s="50" t="s">
        <v>139</v>
      </c>
    </row>
    <row r="5" spans="1:12">
      <c r="A5" s="49">
        <v>2</v>
      </c>
      <c r="B5" s="15" t="s">
        <v>25</v>
      </c>
      <c r="C5" s="16" t="s">
        <v>6</v>
      </c>
      <c r="D5" s="16" t="s">
        <v>9</v>
      </c>
      <c r="E5" s="26">
        <v>70.23563</v>
      </c>
      <c r="F5" s="22">
        <f t="shared" si="0"/>
        <v>35.117815</v>
      </c>
      <c r="G5" s="26">
        <v>70.83</v>
      </c>
      <c r="H5" s="22">
        <f t="shared" ref="H5:H9" si="1">G5*0.3</f>
        <v>21.248999999999999</v>
      </c>
      <c r="I5" s="22">
        <v>50</v>
      </c>
      <c r="J5" s="22">
        <f t="shared" ref="J5:J9" si="2">I5*0.2</f>
        <v>10</v>
      </c>
      <c r="K5" s="22">
        <f t="shared" ref="K5:K9" si="3">F5+H5+J5</f>
        <v>66.366815000000003</v>
      </c>
      <c r="L5" s="50" t="s">
        <v>139</v>
      </c>
    </row>
    <row r="6" spans="1:12">
      <c r="A6" s="49">
        <v>3</v>
      </c>
      <c r="B6" s="15" t="s">
        <v>46</v>
      </c>
      <c r="C6" s="16" t="s">
        <v>6</v>
      </c>
      <c r="D6" s="16" t="s">
        <v>9</v>
      </c>
      <c r="E6" s="26">
        <v>69.534840000000003</v>
      </c>
      <c r="F6" s="22">
        <f t="shared" si="0"/>
        <v>34.767420000000001</v>
      </c>
      <c r="G6" s="26">
        <v>63.13</v>
      </c>
      <c r="H6" s="22">
        <f t="shared" si="1"/>
        <v>18.939</v>
      </c>
      <c r="I6" s="22">
        <v>54</v>
      </c>
      <c r="J6" s="22">
        <f t="shared" si="2"/>
        <v>10.8</v>
      </c>
      <c r="K6" s="22">
        <f t="shared" si="3"/>
        <v>64.506420000000006</v>
      </c>
      <c r="L6" s="50" t="s">
        <v>139</v>
      </c>
    </row>
    <row r="7" spans="1:12">
      <c r="A7" s="49">
        <v>4</v>
      </c>
      <c r="B7" s="15" t="s">
        <v>47</v>
      </c>
      <c r="C7" s="16" t="s">
        <v>6</v>
      </c>
      <c r="D7" s="16" t="s">
        <v>9</v>
      </c>
      <c r="E7" s="26">
        <v>61.835520000000002</v>
      </c>
      <c r="F7" s="22">
        <f t="shared" si="0"/>
        <v>30.917760000000001</v>
      </c>
      <c r="G7" s="26">
        <v>76.2</v>
      </c>
      <c r="H7" s="22">
        <f t="shared" si="1"/>
        <v>22.86</v>
      </c>
      <c r="I7" s="22">
        <v>51</v>
      </c>
      <c r="J7" s="22">
        <f t="shared" si="2"/>
        <v>10.200000000000001</v>
      </c>
      <c r="K7" s="22">
        <f t="shared" si="3"/>
        <v>63.977760000000004</v>
      </c>
      <c r="L7" s="50" t="s">
        <v>139</v>
      </c>
    </row>
    <row r="8" spans="1:12">
      <c r="A8" s="49">
        <v>5</v>
      </c>
      <c r="B8" s="15" t="s">
        <v>44</v>
      </c>
      <c r="C8" s="16" t="s">
        <v>6</v>
      </c>
      <c r="D8" s="16" t="s">
        <v>9</v>
      </c>
      <c r="E8" s="26">
        <v>56.103760000000001</v>
      </c>
      <c r="F8" s="22">
        <f t="shared" si="0"/>
        <v>28.051880000000001</v>
      </c>
      <c r="G8" s="26">
        <v>70.13</v>
      </c>
      <c r="H8" s="22">
        <f t="shared" si="1"/>
        <v>21.038999999999998</v>
      </c>
      <c r="I8" s="22">
        <v>52</v>
      </c>
      <c r="J8" s="22">
        <f t="shared" si="2"/>
        <v>10.4</v>
      </c>
      <c r="K8" s="22">
        <f t="shared" si="3"/>
        <v>59.490879999999997</v>
      </c>
      <c r="L8" s="50" t="s">
        <v>139</v>
      </c>
    </row>
    <row r="9" spans="1:12" ht="15.75" thickBot="1">
      <c r="A9" s="51">
        <v>6</v>
      </c>
      <c r="B9" s="71" t="s">
        <v>45</v>
      </c>
      <c r="C9" s="37" t="s">
        <v>6</v>
      </c>
      <c r="D9" s="37" t="s">
        <v>9</v>
      </c>
      <c r="E9" s="44">
        <v>59.331049999999998</v>
      </c>
      <c r="F9" s="45">
        <f t="shared" si="0"/>
        <v>29.665524999999999</v>
      </c>
      <c r="G9" s="44">
        <v>56.6</v>
      </c>
      <c r="H9" s="45">
        <f t="shared" si="1"/>
        <v>16.98</v>
      </c>
      <c r="I9" s="45">
        <v>52</v>
      </c>
      <c r="J9" s="45">
        <f t="shared" si="2"/>
        <v>10.4</v>
      </c>
      <c r="K9" s="45">
        <f t="shared" si="3"/>
        <v>57.045524999999998</v>
      </c>
      <c r="L9" s="52" t="s">
        <v>139</v>
      </c>
    </row>
    <row r="11" spans="1:12">
      <c r="B11" s="8"/>
      <c r="C11" s="8"/>
      <c r="D11" s="8"/>
      <c r="E11" s="8"/>
    </row>
    <row r="12" spans="1:12">
      <c r="B12" s="145" t="s">
        <v>156</v>
      </c>
      <c r="C12" s="145"/>
      <c r="D12" s="145"/>
    </row>
    <row r="13" spans="1:12">
      <c r="B13" s="143" t="s">
        <v>157</v>
      </c>
      <c r="C13" s="144"/>
      <c r="D13" s="144"/>
    </row>
    <row r="14" spans="1:12">
      <c r="B14" s="143" t="s">
        <v>158</v>
      </c>
      <c r="C14" s="144"/>
      <c r="D14" s="144"/>
    </row>
    <row r="15" spans="1:12">
      <c r="B15" s="144"/>
      <c r="C15" s="144"/>
      <c r="D15" s="144"/>
    </row>
    <row r="16" spans="1:12">
      <c r="B16" s="144" t="s">
        <v>155</v>
      </c>
      <c r="C16" s="144"/>
      <c r="D16" s="144"/>
    </row>
    <row r="17" spans="2:4">
      <c r="B17" s="144" t="s">
        <v>153</v>
      </c>
      <c r="C17" s="144"/>
      <c r="D17" s="144"/>
    </row>
    <row r="18" spans="2:4">
      <c r="B18" s="144" t="s">
        <v>154</v>
      </c>
      <c r="C18" s="144"/>
      <c r="D18" s="144"/>
    </row>
  </sheetData>
  <sortState ref="A4:K9">
    <sortCondition descending="1" ref="K16:K21"/>
  </sortState>
  <mergeCells count="1">
    <mergeCell ref="B1:L1"/>
  </mergeCells>
  <pageMargins left="0.7" right="0.7" top="0.75" bottom="0.75" header="0.3" footer="0.3"/>
  <pageSetup paperSize="9" scale="7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10" sqref="B10:D16"/>
    </sheetView>
  </sheetViews>
  <sheetFormatPr defaultRowHeight="15"/>
  <cols>
    <col min="1" max="1" width="8.140625" customWidth="1"/>
    <col min="2" max="2" width="36.5703125" customWidth="1"/>
    <col min="3" max="3" width="13.42578125" customWidth="1"/>
    <col min="4" max="4" width="14.5703125" customWidth="1"/>
    <col min="5" max="5" width="11.5703125" customWidth="1"/>
    <col min="6" max="6" width="10.28515625" customWidth="1"/>
    <col min="7" max="7" width="12.5703125" customWidth="1"/>
    <col min="8" max="8" width="11.7109375" customWidth="1"/>
    <col min="9" max="9" width="12.85546875" customWidth="1"/>
    <col min="10" max="10" width="11.5703125" customWidth="1"/>
    <col min="11" max="11" width="13.42578125" customWidth="1"/>
    <col min="12" max="12" width="10.5703125" customWidth="1"/>
  </cols>
  <sheetData>
    <row r="1" spans="1:12">
      <c r="A1" s="137" t="s">
        <v>148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ht="41.25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>
      <c r="A3" s="74"/>
      <c r="B3" s="9" t="s">
        <v>132</v>
      </c>
      <c r="C3" s="61"/>
      <c r="D3" s="61"/>
      <c r="E3" s="61"/>
      <c r="F3" s="61"/>
      <c r="G3" s="61"/>
      <c r="H3" s="61"/>
      <c r="I3" s="61"/>
      <c r="J3" s="61"/>
      <c r="K3" s="61"/>
      <c r="L3" s="75"/>
    </row>
    <row r="4" spans="1:12" ht="29.25">
      <c r="A4" s="41" t="s">
        <v>4</v>
      </c>
      <c r="B4" s="10" t="s">
        <v>0</v>
      </c>
      <c r="C4" s="10" t="s">
        <v>1</v>
      </c>
      <c r="D4" s="10" t="s">
        <v>8</v>
      </c>
      <c r="E4" s="10" t="s">
        <v>14</v>
      </c>
      <c r="F4" s="10" t="s">
        <v>3</v>
      </c>
      <c r="G4" s="10" t="s">
        <v>2</v>
      </c>
      <c r="H4" s="10" t="s">
        <v>135</v>
      </c>
      <c r="I4" s="11" t="s">
        <v>134</v>
      </c>
      <c r="J4" s="11" t="s">
        <v>136</v>
      </c>
      <c r="K4" s="10" t="s">
        <v>15</v>
      </c>
      <c r="L4" s="32" t="s">
        <v>17</v>
      </c>
    </row>
    <row r="5" spans="1:12">
      <c r="A5" s="49">
        <v>1</v>
      </c>
      <c r="B5" s="15" t="s">
        <v>56</v>
      </c>
      <c r="C5" s="16" t="s">
        <v>57</v>
      </c>
      <c r="D5" s="16" t="s">
        <v>9</v>
      </c>
      <c r="E5" s="26">
        <v>76.528009999999995</v>
      </c>
      <c r="F5" s="22">
        <f>E5*0.5</f>
        <v>38.264004999999997</v>
      </c>
      <c r="G5" s="26">
        <v>68.3</v>
      </c>
      <c r="H5" s="22">
        <f>G5*0.3</f>
        <v>20.49</v>
      </c>
      <c r="I5" s="22">
        <v>65</v>
      </c>
      <c r="J5" s="22">
        <f>I5*0.2</f>
        <v>13</v>
      </c>
      <c r="K5" s="22">
        <f>F5+H5+J5</f>
        <v>71.754004999999992</v>
      </c>
      <c r="L5" s="69" t="s">
        <v>139</v>
      </c>
    </row>
    <row r="6" spans="1:12">
      <c r="A6" s="49">
        <v>2</v>
      </c>
      <c r="B6" s="15" t="s">
        <v>58</v>
      </c>
      <c r="C6" s="16" t="s">
        <v>57</v>
      </c>
      <c r="D6" s="16" t="s">
        <v>9</v>
      </c>
      <c r="E6" s="26">
        <v>63.138930000000002</v>
      </c>
      <c r="F6" s="22">
        <f>E6*0.5</f>
        <v>31.569465000000001</v>
      </c>
      <c r="G6" s="26">
        <v>63.83</v>
      </c>
      <c r="H6" s="22">
        <f t="shared" ref="H6:H7" si="0">G6*0.3</f>
        <v>19.148999999999997</v>
      </c>
      <c r="I6" s="22">
        <v>80</v>
      </c>
      <c r="J6" s="22">
        <f t="shared" ref="J6:J7" si="1">I6*0.2</f>
        <v>16</v>
      </c>
      <c r="K6" s="22">
        <f t="shared" ref="K6:K7" si="2">F6+H6+J6</f>
        <v>66.718464999999995</v>
      </c>
      <c r="L6" s="69" t="s">
        <v>139</v>
      </c>
    </row>
    <row r="7" spans="1:12" ht="15.75" thickBot="1">
      <c r="A7" s="51">
        <v>3</v>
      </c>
      <c r="B7" s="71" t="s">
        <v>59</v>
      </c>
      <c r="C7" s="37" t="s">
        <v>57</v>
      </c>
      <c r="D7" s="37" t="s">
        <v>9</v>
      </c>
      <c r="E7" s="44">
        <v>65.281109999999998</v>
      </c>
      <c r="F7" s="45">
        <f>E7*0.5</f>
        <v>32.640554999999999</v>
      </c>
      <c r="G7" s="44">
        <v>59.73</v>
      </c>
      <c r="H7" s="45">
        <f t="shared" si="0"/>
        <v>17.918999999999997</v>
      </c>
      <c r="I7" s="45">
        <v>75</v>
      </c>
      <c r="J7" s="45">
        <f t="shared" si="1"/>
        <v>15</v>
      </c>
      <c r="K7" s="45">
        <f t="shared" si="2"/>
        <v>65.559554999999989</v>
      </c>
      <c r="L7" s="73" t="s">
        <v>139</v>
      </c>
    </row>
    <row r="8" spans="1:12">
      <c r="B8" s="2"/>
    </row>
    <row r="10" spans="1:12">
      <c r="B10" s="145" t="s">
        <v>156</v>
      </c>
      <c r="C10" s="145"/>
      <c r="D10" s="145"/>
    </row>
    <row r="11" spans="1:12">
      <c r="B11" s="143" t="s">
        <v>157</v>
      </c>
      <c r="C11" s="144"/>
      <c r="D11" s="144"/>
    </row>
    <row r="12" spans="1:12">
      <c r="B12" s="143" t="s">
        <v>158</v>
      </c>
      <c r="C12" s="144"/>
      <c r="D12" s="144"/>
    </row>
    <row r="13" spans="1:12">
      <c r="B13" s="144"/>
      <c r="C13" s="144"/>
      <c r="D13" s="144"/>
    </row>
    <row r="14" spans="1:12">
      <c r="B14" s="144" t="s">
        <v>155</v>
      </c>
      <c r="C14" s="144"/>
      <c r="D14" s="144"/>
    </row>
    <row r="15" spans="1:12">
      <c r="B15" s="144" t="s">
        <v>153</v>
      </c>
      <c r="C15" s="144"/>
      <c r="D15" s="144"/>
    </row>
    <row r="16" spans="1:12">
      <c r="B16" s="144" t="s">
        <v>154</v>
      </c>
      <c r="C16" s="144"/>
      <c r="D16" s="144"/>
    </row>
  </sheetData>
  <sortState ref="A5:K7">
    <sortCondition descending="1" ref="K11:K13"/>
  </sortState>
  <mergeCells count="1">
    <mergeCell ref="A1:L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sqref="A1:R6"/>
    </sheetView>
  </sheetViews>
  <sheetFormatPr defaultRowHeight="15"/>
  <cols>
    <col min="1" max="1" width="7" customWidth="1"/>
    <col min="2" max="2" width="31" customWidth="1"/>
    <col min="3" max="3" width="9.5703125" customWidth="1"/>
    <col min="5" max="5" width="11.85546875" customWidth="1"/>
    <col min="6" max="6" width="11.5703125" customWidth="1"/>
    <col min="7" max="7" width="12.140625" customWidth="1"/>
    <col min="8" max="8" width="9.28515625" customWidth="1"/>
    <col min="9" max="14" width="12.85546875" customWidth="1"/>
    <col min="15" max="15" width="13.140625" customWidth="1"/>
    <col min="16" max="16" width="16.85546875" customWidth="1"/>
    <col min="17" max="17" width="0.28515625" hidden="1" customWidth="1"/>
    <col min="18" max="18" width="9.140625" hidden="1" customWidth="1"/>
  </cols>
  <sheetData>
    <row r="1" spans="1:18" ht="53.25" customHeight="1">
      <c r="A1" s="137" t="s">
        <v>149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>
      <c r="A3" s="28"/>
      <c r="B3" s="9" t="s">
        <v>29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"/>
      <c r="R3" s="76"/>
    </row>
    <row r="4" spans="1:18" ht="29.25">
      <c r="A4" s="41" t="s">
        <v>4</v>
      </c>
      <c r="B4" s="24" t="s">
        <v>0</v>
      </c>
      <c r="C4" s="11" t="s">
        <v>1</v>
      </c>
      <c r="D4" s="10" t="s">
        <v>8</v>
      </c>
      <c r="E4" s="10" t="s">
        <v>14</v>
      </c>
      <c r="F4" s="10" t="s">
        <v>3</v>
      </c>
      <c r="G4" s="11" t="s">
        <v>2</v>
      </c>
      <c r="H4" s="11" t="s">
        <v>140</v>
      </c>
      <c r="I4" s="11" t="s">
        <v>144</v>
      </c>
      <c r="J4" s="11" t="s">
        <v>141</v>
      </c>
      <c r="K4" s="11" t="s">
        <v>145</v>
      </c>
      <c r="L4" s="11" t="s">
        <v>142</v>
      </c>
      <c r="M4" s="11" t="s">
        <v>143</v>
      </c>
      <c r="N4" s="11" t="s">
        <v>136</v>
      </c>
      <c r="O4" s="10" t="s">
        <v>15</v>
      </c>
      <c r="P4" s="10" t="s">
        <v>17</v>
      </c>
      <c r="Q4" s="1"/>
      <c r="R4" s="76"/>
    </row>
    <row r="5" spans="1:18" ht="15" customHeight="1">
      <c r="A5" s="89">
        <v>1</v>
      </c>
      <c r="B5" s="23" t="s">
        <v>118</v>
      </c>
      <c r="C5" s="21" t="s">
        <v>57</v>
      </c>
      <c r="D5" s="21" t="s">
        <v>10</v>
      </c>
      <c r="E5" s="20">
        <v>78.791550000000001</v>
      </c>
      <c r="F5" s="21">
        <f>E5*0.5</f>
        <v>39.395775</v>
      </c>
      <c r="G5" s="20">
        <v>67.56</v>
      </c>
      <c r="H5" s="21">
        <f>G5*0.1</f>
        <v>6.7560000000000002</v>
      </c>
      <c r="I5" s="21">
        <v>88.33</v>
      </c>
      <c r="J5" s="21">
        <f>I5*0.1</f>
        <v>8.8330000000000002</v>
      </c>
      <c r="K5" s="21">
        <v>71.25</v>
      </c>
      <c r="L5" s="21">
        <f>K5*0.1</f>
        <v>7.125</v>
      </c>
      <c r="M5" s="21">
        <v>80</v>
      </c>
      <c r="N5" s="21">
        <f>M5*0.2</f>
        <v>16</v>
      </c>
      <c r="O5" s="21">
        <f>F5+H5+J5+L5+N5</f>
        <v>78.109774999999999</v>
      </c>
      <c r="P5" s="21" t="s">
        <v>139</v>
      </c>
      <c r="Q5" s="1"/>
      <c r="R5" s="76"/>
    </row>
    <row r="6" spans="1:18" ht="16.5" thickBot="1">
      <c r="A6" s="90">
        <v>2</v>
      </c>
      <c r="B6" s="91" t="s">
        <v>119</v>
      </c>
      <c r="C6" s="92" t="s">
        <v>57</v>
      </c>
      <c r="D6" s="92" t="s">
        <v>10</v>
      </c>
      <c r="E6" s="93">
        <v>75.43092</v>
      </c>
      <c r="F6" s="92">
        <f>E6*0.5</f>
        <v>37.71546</v>
      </c>
      <c r="G6" s="93">
        <v>68.959999999999994</v>
      </c>
      <c r="H6" s="92">
        <f>G6*0.1</f>
        <v>6.8959999999999999</v>
      </c>
      <c r="I6" s="92">
        <v>87.85</v>
      </c>
      <c r="J6" s="92">
        <f>I6*0.1</f>
        <v>8.7850000000000001</v>
      </c>
      <c r="K6" s="92">
        <v>73.75</v>
      </c>
      <c r="L6" s="92">
        <f>K6*0.1</f>
        <v>7.375</v>
      </c>
      <c r="M6" s="92">
        <v>85</v>
      </c>
      <c r="N6" s="92">
        <f>M6*0.2</f>
        <v>17</v>
      </c>
      <c r="O6" s="92">
        <f>F6+H6+J6+L6+N6</f>
        <v>77.771460000000005</v>
      </c>
      <c r="P6" s="92" t="s">
        <v>139</v>
      </c>
      <c r="Q6" s="81"/>
      <c r="R6" s="82"/>
    </row>
    <row r="9" spans="1:18">
      <c r="B9" s="119" t="s">
        <v>152</v>
      </c>
      <c r="C9" t="s">
        <v>151</v>
      </c>
    </row>
    <row r="10" spans="1:18">
      <c r="B10" t="s">
        <v>155</v>
      </c>
    </row>
    <row r="11" spans="1:18">
      <c r="B11" t="s">
        <v>153</v>
      </c>
    </row>
    <row r="12" spans="1:18">
      <c r="B12" t="s">
        <v>154</v>
      </c>
    </row>
  </sheetData>
  <mergeCells count="1">
    <mergeCell ref="A1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L29"/>
  <sheetViews>
    <sheetView topLeftCell="A7" workbookViewId="0">
      <selection activeCell="B23" sqref="B23:D29"/>
    </sheetView>
  </sheetViews>
  <sheetFormatPr defaultRowHeight="15"/>
  <cols>
    <col min="2" max="2" width="30.7109375" customWidth="1"/>
    <col min="3" max="3" width="19.85546875" customWidth="1"/>
    <col min="4" max="4" width="24" customWidth="1"/>
    <col min="5" max="5" width="13.140625" customWidth="1"/>
    <col min="6" max="6" width="15.28515625" customWidth="1"/>
    <col min="7" max="7" width="15" customWidth="1"/>
    <col min="8" max="10" width="12" customWidth="1"/>
    <col min="11" max="11" width="15.5703125" customWidth="1"/>
    <col min="12" max="12" width="18.42578125" customWidth="1"/>
  </cols>
  <sheetData>
    <row r="1" spans="1:12" ht="49.5" customHeight="1">
      <c r="A1" s="67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121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43.5">
      <c r="A3" s="41" t="s">
        <v>4</v>
      </c>
      <c r="B3" s="10" t="s">
        <v>0</v>
      </c>
      <c r="C3" s="10" t="s">
        <v>1</v>
      </c>
      <c r="D3" s="10" t="s">
        <v>28</v>
      </c>
      <c r="E3" s="10" t="s">
        <v>13</v>
      </c>
      <c r="F3" s="10" t="s">
        <v>3</v>
      </c>
      <c r="G3" s="10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>
      <c r="A4" s="42">
        <v>1</v>
      </c>
      <c r="B4" s="15" t="s">
        <v>62</v>
      </c>
      <c r="C4" s="16" t="s">
        <v>60</v>
      </c>
      <c r="D4" s="16" t="s">
        <v>9</v>
      </c>
      <c r="E4" s="26">
        <v>85.812269999999998</v>
      </c>
      <c r="F4" s="22">
        <f t="shared" ref="F4:F20" si="0">E4*0.5</f>
        <v>42.906134999999999</v>
      </c>
      <c r="G4" s="26">
        <v>84.13</v>
      </c>
      <c r="H4" s="22">
        <f>G4*0.3</f>
        <v>25.238999999999997</v>
      </c>
      <c r="I4" s="22">
        <v>80</v>
      </c>
      <c r="J4" s="22">
        <f>I4*0.2</f>
        <v>16</v>
      </c>
      <c r="K4" s="22">
        <f>F4+H4+J4</f>
        <v>84.145134999999996</v>
      </c>
      <c r="L4" s="69" t="s">
        <v>139</v>
      </c>
    </row>
    <row r="5" spans="1:12">
      <c r="A5" s="42">
        <v>2</v>
      </c>
      <c r="B5" s="15" t="s">
        <v>66</v>
      </c>
      <c r="C5" s="16" t="s">
        <v>60</v>
      </c>
      <c r="D5" s="16" t="s">
        <v>9</v>
      </c>
      <c r="E5" s="26">
        <v>93.731560000000002</v>
      </c>
      <c r="F5" s="22">
        <f t="shared" si="0"/>
        <v>46.865780000000001</v>
      </c>
      <c r="G5" s="26">
        <v>63.36</v>
      </c>
      <c r="H5" s="22">
        <f t="shared" ref="H5:H17" si="1">G5*0.3</f>
        <v>19.007999999999999</v>
      </c>
      <c r="I5" s="22">
        <v>60</v>
      </c>
      <c r="J5" s="22">
        <f t="shared" ref="J5:J17" si="2">I5*0.2</f>
        <v>12</v>
      </c>
      <c r="K5" s="22">
        <f t="shared" ref="K5:K17" si="3">F5+H5+J5</f>
        <v>77.873779999999996</v>
      </c>
      <c r="L5" s="69" t="s">
        <v>139</v>
      </c>
    </row>
    <row r="6" spans="1:12">
      <c r="A6" s="42">
        <v>3</v>
      </c>
      <c r="B6" s="15" t="s">
        <v>69</v>
      </c>
      <c r="C6" s="16" t="s">
        <v>60</v>
      </c>
      <c r="D6" s="16" t="s">
        <v>9</v>
      </c>
      <c r="E6" s="26">
        <v>77.744410000000002</v>
      </c>
      <c r="F6" s="22">
        <f t="shared" si="0"/>
        <v>38.872205000000001</v>
      </c>
      <c r="G6" s="26">
        <v>72.459999999999994</v>
      </c>
      <c r="H6" s="22">
        <f t="shared" si="1"/>
        <v>21.737999999999996</v>
      </c>
      <c r="I6" s="22">
        <v>80</v>
      </c>
      <c r="J6" s="22">
        <f t="shared" si="2"/>
        <v>16</v>
      </c>
      <c r="K6" s="22">
        <f t="shared" si="3"/>
        <v>76.610204999999993</v>
      </c>
      <c r="L6" s="69" t="s">
        <v>139</v>
      </c>
    </row>
    <row r="7" spans="1:12">
      <c r="A7" s="42">
        <v>4</v>
      </c>
      <c r="B7" s="15" t="s">
        <v>70</v>
      </c>
      <c r="C7" s="16" t="s">
        <v>60</v>
      </c>
      <c r="D7" s="16" t="s">
        <v>9</v>
      </c>
      <c r="E7" s="26">
        <v>74.923689999999993</v>
      </c>
      <c r="F7" s="22">
        <f t="shared" si="0"/>
        <v>37.461844999999997</v>
      </c>
      <c r="G7" s="26">
        <v>79.7</v>
      </c>
      <c r="H7" s="22">
        <f t="shared" si="1"/>
        <v>23.91</v>
      </c>
      <c r="I7" s="22">
        <v>71</v>
      </c>
      <c r="J7" s="22">
        <f t="shared" si="2"/>
        <v>14.200000000000001</v>
      </c>
      <c r="K7" s="22">
        <f t="shared" si="3"/>
        <v>75.571844999999996</v>
      </c>
      <c r="L7" s="69" t="s">
        <v>139</v>
      </c>
    </row>
    <row r="8" spans="1:12">
      <c r="A8" s="42">
        <v>5</v>
      </c>
      <c r="B8" s="15" t="s">
        <v>75</v>
      </c>
      <c r="C8" s="16" t="s">
        <v>60</v>
      </c>
      <c r="D8" s="16" t="s">
        <v>9</v>
      </c>
      <c r="E8" s="26">
        <v>73.578370000000007</v>
      </c>
      <c r="F8" s="22">
        <f t="shared" si="0"/>
        <v>36.789185000000003</v>
      </c>
      <c r="G8" s="26">
        <v>73.16</v>
      </c>
      <c r="H8" s="22">
        <f t="shared" si="1"/>
        <v>21.947999999999997</v>
      </c>
      <c r="I8" s="60">
        <v>80</v>
      </c>
      <c r="J8" s="22">
        <f t="shared" si="2"/>
        <v>16</v>
      </c>
      <c r="K8" s="22">
        <f t="shared" si="3"/>
        <v>74.737184999999997</v>
      </c>
      <c r="L8" s="69" t="s">
        <v>139</v>
      </c>
    </row>
    <row r="9" spans="1:12">
      <c r="A9" s="42">
        <v>6</v>
      </c>
      <c r="B9" s="15" t="s">
        <v>74</v>
      </c>
      <c r="C9" s="16" t="s">
        <v>60</v>
      </c>
      <c r="D9" s="16" t="s">
        <v>9</v>
      </c>
      <c r="E9" s="26">
        <v>80.050640000000001</v>
      </c>
      <c r="F9" s="22">
        <f t="shared" si="0"/>
        <v>40.025320000000001</v>
      </c>
      <c r="G9" s="26">
        <v>68.959999999999994</v>
      </c>
      <c r="H9" s="22">
        <f t="shared" si="1"/>
        <v>20.687999999999999</v>
      </c>
      <c r="I9" s="22">
        <v>70</v>
      </c>
      <c r="J9" s="22">
        <f t="shared" si="2"/>
        <v>14</v>
      </c>
      <c r="K9" s="22">
        <f t="shared" si="3"/>
        <v>74.713319999999996</v>
      </c>
      <c r="L9" s="69" t="s">
        <v>139</v>
      </c>
    </row>
    <row r="10" spans="1:12">
      <c r="A10" s="42">
        <v>7</v>
      </c>
      <c r="B10" s="15" t="s">
        <v>64</v>
      </c>
      <c r="C10" s="16" t="s">
        <v>60</v>
      </c>
      <c r="D10" s="16" t="s">
        <v>9</v>
      </c>
      <c r="E10" s="26">
        <v>67.803200000000004</v>
      </c>
      <c r="F10" s="22">
        <f t="shared" si="0"/>
        <v>33.901600000000002</v>
      </c>
      <c r="G10" s="26">
        <v>70.599999999999994</v>
      </c>
      <c r="H10" s="22">
        <f t="shared" si="1"/>
        <v>21.179999999999996</v>
      </c>
      <c r="I10" s="22">
        <v>75</v>
      </c>
      <c r="J10" s="22">
        <f t="shared" si="2"/>
        <v>15</v>
      </c>
      <c r="K10" s="22">
        <f t="shared" si="3"/>
        <v>70.081599999999995</v>
      </c>
      <c r="L10" s="69" t="s">
        <v>139</v>
      </c>
    </row>
    <row r="11" spans="1:12">
      <c r="A11" s="42">
        <v>8</v>
      </c>
      <c r="B11" s="15" t="s">
        <v>67</v>
      </c>
      <c r="C11" s="16" t="s">
        <v>60</v>
      </c>
      <c r="D11" s="16" t="s">
        <v>9</v>
      </c>
      <c r="E11" s="26">
        <v>68.441249999999997</v>
      </c>
      <c r="F11" s="22">
        <f t="shared" si="0"/>
        <v>34.220624999999998</v>
      </c>
      <c r="G11" s="26">
        <v>73.86</v>
      </c>
      <c r="H11" s="22">
        <f t="shared" si="1"/>
        <v>22.157999999999998</v>
      </c>
      <c r="I11" s="22">
        <v>60</v>
      </c>
      <c r="J11" s="22">
        <f t="shared" si="2"/>
        <v>12</v>
      </c>
      <c r="K11" s="22">
        <f t="shared" si="3"/>
        <v>68.378625</v>
      </c>
      <c r="L11" s="69" t="s">
        <v>139</v>
      </c>
    </row>
    <row r="12" spans="1:12">
      <c r="A12" s="42">
        <v>9</v>
      </c>
      <c r="B12" s="15" t="s">
        <v>63</v>
      </c>
      <c r="C12" s="16" t="s">
        <v>60</v>
      </c>
      <c r="D12" s="16" t="s">
        <v>9</v>
      </c>
      <c r="E12" s="26">
        <v>69.732770000000002</v>
      </c>
      <c r="F12" s="22">
        <f t="shared" si="0"/>
        <v>34.866385000000001</v>
      </c>
      <c r="G12" s="26">
        <v>75.5</v>
      </c>
      <c r="H12" s="22">
        <f t="shared" si="1"/>
        <v>22.65</v>
      </c>
      <c r="I12" s="22">
        <v>50</v>
      </c>
      <c r="J12" s="22">
        <f t="shared" si="2"/>
        <v>10</v>
      </c>
      <c r="K12" s="22">
        <f t="shared" si="3"/>
        <v>67.516385</v>
      </c>
      <c r="L12" s="69" t="s">
        <v>139</v>
      </c>
    </row>
    <row r="13" spans="1:12">
      <c r="A13" s="42">
        <v>10</v>
      </c>
      <c r="B13" s="15" t="s">
        <v>72</v>
      </c>
      <c r="C13" s="16" t="s">
        <v>60</v>
      </c>
      <c r="D13" s="16" t="s">
        <v>9</v>
      </c>
      <c r="E13" s="26">
        <v>69.1173</v>
      </c>
      <c r="F13" s="22">
        <f t="shared" si="0"/>
        <v>34.55865</v>
      </c>
      <c r="G13" s="26">
        <v>72</v>
      </c>
      <c r="H13" s="22">
        <f t="shared" si="1"/>
        <v>21.599999999999998</v>
      </c>
      <c r="I13" s="22">
        <v>50</v>
      </c>
      <c r="J13" s="22">
        <f t="shared" si="2"/>
        <v>10</v>
      </c>
      <c r="K13" s="22">
        <f t="shared" si="3"/>
        <v>66.158649999999994</v>
      </c>
      <c r="L13" s="69" t="s">
        <v>139</v>
      </c>
    </row>
    <row r="14" spans="1:12">
      <c r="A14" s="42">
        <v>11</v>
      </c>
      <c r="B14" s="15" t="s">
        <v>73</v>
      </c>
      <c r="C14" s="16" t="s">
        <v>60</v>
      </c>
      <c r="D14" s="16" t="s">
        <v>9</v>
      </c>
      <c r="E14" s="26">
        <v>67.042100000000005</v>
      </c>
      <c r="F14" s="22">
        <f t="shared" si="0"/>
        <v>33.521050000000002</v>
      </c>
      <c r="G14" s="26">
        <v>58.7</v>
      </c>
      <c r="H14" s="22">
        <f t="shared" si="1"/>
        <v>17.61</v>
      </c>
      <c r="I14" s="60">
        <v>66</v>
      </c>
      <c r="J14" s="22">
        <f t="shared" si="2"/>
        <v>13.200000000000001</v>
      </c>
      <c r="K14" s="22">
        <f t="shared" si="3"/>
        <v>64.331050000000005</v>
      </c>
      <c r="L14" s="69" t="s">
        <v>139</v>
      </c>
    </row>
    <row r="15" spans="1:12">
      <c r="A15" s="42">
        <v>12</v>
      </c>
      <c r="B15" s="15" t="s">
        <v>71</v>
      </c>
      <c r="C15" s="16" t="s">
        <v>60</v>
      </c>
      <c r="D15" s="16" t="s">
        <v>9</v>
      </c>
      <c r="E15" s="26">
        <v>64.664000000000001</v>
      </c>
      <c r="F15" s="22">
        <f t="shared" si="0"/>
        <v>32.332000000000001</v>
      </c>
      <c r="G15" s="26">
        <v>66.16</v>
      </c>
      <c r="H15" s="22">
        <f t="shared" si="1"/>
        <v>19.847999999999999</v>
      </c>
      <c r="I15" s="22">
        <v>50</v>
      </c>
      <c r="J15" s="22">
        <f t="shared" si="2"/>
        <v>10</v>
      </c>
      <c r="K15" s="22">
        <f t="shared" si="3"/>
        <v>62.18</v>
      </c>
      <c r="L15" s="69" t="s">
        <v>139</v>
      </c>
    </row>
    <row r="16" spans="1:12">
      <c r="A16" s="42">
        <v>13</v>
      </c>
      <c r="B16" s="15" t="s">
        <v>65</v>
      </c>
      <c r="C16" s="16" t="s">
        <v>60</v>
      </c>
      <c r="D16" s="16" t="s">
        <v>9</v>
      </c>
      <c r="E16" s="26">
        <v>66.166169999999994</v>
      </c>
      <c r="F16" s="22">
        <f t="shared" si="0"/>
        <v>33.083084999999997</v>
      </c>
      <c r="G16" s="26">
        <v>54.73</v>
      </c>
      <c r="H16" s="22">
        <f t="shared" si="1"/>
        <v>16.418999999999997</v>
      </c>
      <c r="I16" s="22">
        <v>63</v>
      </c>
      <c r="J16" s="22">
        <f t="shared" si="2"/>
        <v>12.600000000000001</v>
      </c>
      <c r="K16" s="22">
        <f t="shared" si="3"/>
        <v>62.102084999999995</v>
      </c>
      <c r="L16" s="69" t="s">
        <v>139</v>
      </c>
    </row>
    <row r="17" spans="1:12">
      <c r="A17" s="42">
        <v>14</v>
      </c>
      <c r="B17" s="15" t="s">
        <v>76</v>
      </c>
      <c r="C17" s="16" t="s">
        <v>60</v>
      </c>
      <c r="D17" s="16" t="s">
        <v>9</v>
      </c>
      <c r="E17" s="26">
        <v>60.52075</v>
      </c>
      <c r="F17" s="22">
        <f t="shared" si="0"/>
        <v>30.260375</v>
      </c>
      <c r="G17" s="26">
        <v>61.03</v>
      </c>
      <c r="H17" s="22">
        <f t="shared" si="1"/>
        <v>18.309000000000001</v>
      </c>
      <c r="I17" s="60">
        <v>66</v>
      </c>
      <c r="J17" s="22">
        <f t="shared" si="2"/>
        <v>13.200000000000001</v>
      </c>
      <c r="K17" s="22">
        <f t="shared" si="3"/>
        <v>61.769375000000004</v>
      </c>
      <c r="L17" s="69" t="s">
        <v>139</v>
      </c>
    </row>
    <row r="18" spans="1:12">
      <c r="A18" s="42">
        <v>15</v>
      </c>
      <c r="B18" s="15" t="s">
        <v>61</v>
      </c>
      <c r="C18" s="16" t="s">
        <v>60</v>
      </c>
      <c r="D18" s="16" t="s">
        <v>9</v>
      </c>
      <c r="E18" s="26">
        <v>81.808750000000003</v>
      </c>
      <c r="F18" s="22">
        <f t="shared" si="0"/>
        <v>40.904375000000002</v>
      </c>
      <c r="G18" s="26">
        <v>67.56</v>
      </c>
      <c r="H18" s="22">
        <f>G18*0.3</f>
        <v>20.268000000000001</v>
      </c>
      <c r="I18" s="133" t="s">
        <v>137</v>
      </c>
      <c r="J18" s="134"/>
      <c r="K18" s="135"/>
      <c r="L18" s="70" t="s">
        <v>138</v>
      </c>
    </row>
    <row r="19" spans="1:12">
      <c r="A19" s="42">
        <v>16</v>
      </c>
      <c r="B19" s="15" t="s">
        <v>77</v>
      </c>
      <c r="C19" s="16" t="s">
        <v>60</v>
      </c>
      <c r="D19" s="16" t="s">
        <v>9</v>
      </c>
      <c r="E19" s="26">
        <v>67.742509999999996</v>
      </c>
      <c r="F19" s="22">
        <f t="shared" si="0"/>
        <v>33.871254999999998</v>
      </c>
      <c r="G19" s="26">
        <v>71.53</v>
      </c>
      <c r="H19" s="22">
        <f>G19*0.3</f>
        <v>21.459</v>
      </c>
      <c r="I19" s="133" t="s">
        <v>137</v>
      </c>
      <c r="J19" s="134"/>
      <c r="K19" s="135"/>
      <c r="L19" s="70" t="s">
        <v>138</v>
      </c>
    </row>
    <row r="20" spans="1:12" ht="15.75" thickBot="1">
      <c r="A20" s="43">
        <v>17</v>
      </c>
      <c r="B20" s="71" t="s">
        <v>68</v>
      </c>
      <c r="C20" s="37" t="s">
        <v>60</v>
      </c>
      <c r="D20" s="37" t="s">
        <v>9</v>
      </c>
      <c r="E20" s="44">
        <v>66.487570000000005</v>
      </c>
      <c r="F20" s="45">
        <f t="shared" si="0"/>
        <v>33.243785000000003</v>
      </c>
      <c r="G20" s="44">
        <v>62.2</v>
      </c>
      <c r="H20" s="45">
        <f>G20*0.3</f>
        <v>18.66</v>
      </c>
      <c r="I20" s="130" t="s">
        <v>137</v>
      </c>
      <c r="J20" s="131"/>
      <c r="K20" s="136"/>
      <c r="L20" s="72" t="s">
        <v>138</v>
      </c>
    </row>
    <row r="23" spans="1:12">
      <c r="B23" s="145" t="s">
        <v>156</v>
      </c>
      <c r="C23" s="145"/>
      <c r="D23" s="145"/>
    </row>
    <row r="24" spans="1:12">
      <c r="B24" s="143" t="s">
        <v>157</v>
      </c>
      <c r="C24" s="144"/>
      <c r="D24" s="144"/>
    </row>
    <row r="25" spans="1:12">
      <c r="B25" s="143" t="s">
        <v>158</v>
      </c>
      <c r="C25" s="144"/>
      <c r="D25" s="144"/>
    </row>
    <row r="26" spans="1:12">
      <c r="B26" s="144"/>
      <c r="C26" s="144"/>
      <c r="D26" s="144"/>
    </row>
    <row r="27" spans="1:12">
      <c r="B27" s="144" t="s">
        <v>155</v>
      </c>
      <c r="C27" s="144"/>
      <c r="D27" s="144"/>
    </row>
    <row r="28" spans="1:12">
      <c r="B28" s="144" t="s">
        <v>153</v>
      </c>
      <c r="C28" s="144"/>
      <c r="D28" s="144"/>
    </row>
    <row r="29" spans="1:12">
      <c r="B29" s="144" t="s">
        <v>154</v>
      </c>
      <c r="C29" s="144"/>
      <c r="D29" s="144"/>
    </row>
  </sheetData>
  <sortState ref="A4:K20">
    <sortCondition descending="1" ref="K23:K39"/>
  </sortState>
  <mergeCells count="4">
    <mergeCell ref="I18:K18"/>
    <mergeCell ref="I19:K19"/>
    <mergeCell ref="I20:K20"/>
    <mergeCell ref="B1:L1"/>
  </mergeCells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15"/>
  <sheetViews>
    <sheetView workbookViewId="0">
      <selection activeCell="B9" sqref="B9:D15"/>
    </sheetView>
  </sheetViews>
  <sheetFormatPr defaultRowHeight="15"/>
  <cols>
    <col min="1" max="1" width="11.140625" customWidth="1"/>
    <col min="2" max="2" width="30" customWidth="1"/>
    <col min="3" max="3" width="31.140625" customWidth="1"/>
    <col min="4" max="4" width="21" customWidth="1"/>
    <col min="5" max="5" width="13.140625" customWidth="1"/>
    <col min="6" max="6" width="10.5703125" customWidth="1"/>
    <col min="7" max="7" width="12.5703125" customWidth="1"/>
    <col min="8" max="10" width="14.5703125" customWidth="1"/>
    <col min="11" max="11" width="14" customWidth="1"/>
    <col min="12" max="12" width="11.5703125" customWidth="1"/>
  </cols>
  <sheetData>
    <row r="1" spans="1:12" ht="54.75" customHeight="1">
      <c r="A1" s="67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122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29.25">
      <c r="A3" s="41" t="s">
        <v>4</v>
      </c>
      <c r="B3" s="10" t="s">
        <v>0</v>
      </c>
      <c r="C3" s="10" t="s">
        <v>1</v>
      </c>
      <c r="D3" s="10" t="s">
        <v>27</v>
      </c>
      <c r="E3" s="10" t="s">
        <v>14</v>
      </c>
      <c r="F3" s="10" t="s">
        <v>3</v>
      </c>
      <c r="G3" s="10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>
      <c r="A4" s="46">
        <v>1</v>
      </c>
      <c r="B4" s="13" t="s">
        <v>32</v>
      </c>
      <c r="C4" s="16" t="s">
        <v>33</v>
      </c>
      <c r="D4" s="16" t="s">
        <v>9</v>
      </c>
      <c r="E4" s="26">
        <v>71.195089999999993</v>
      </c>
      <c r="F4" s="22">
        <f>E4*0.5</f>
        <v>35.597544999999997</v>
      </c>
      <c r="G4" s="26">
        <v>62.43</v>
      </c>
      <c r="H4" s="22">
        <f>G4*0.3</f>
        <v>18.728999999999999</v>
      </c>
      <c r="I4" s="22">
        <v>75</v>
      </c>
      <c r="J4" s="22">
        <f>I4*0.2</f>
        <v>15</v>
      </c>
      <c r="K4" s="22">
        <f>F4+H4+J4</f>
        <v>69.326544999999996</v>
      </c>
      <c r="L4" s="69" t="s">
        <v>139</v>
      </c>
    </row>
    <row r="5" spans="1:12">
      <c r="A5" s="46">
        <v>2</v>
      </c>
      <c r="B5" s="15" t="s">
        <v>34</v>
      </c>
      <c r="C5" s="16" t="s">
        <v>33</v>
      </c>
      <c r="D5" s="16" t="s">
        <v>9</v>
      </c>
      <c r="E5" s="26">
        <v>70.326080000000005</v>
      </c>
      <c r="F5" s="22">
        <f>E5*0.5</f>
        <v>35.163040000000002</v>
      </c>
      <c r="G5" s="26">
        <v>65.930000000000007</v>
      </c>
      <c r="H5" s="22">
        <f>G5*0.3</f>
        <v>19.779</v>
      </c>
      <c r="I5" s="22">
        <v>55</v>
      </c>
      <c r="J5" s="22">
        <f>I5*0.2</f>
        <v>11</v>
      </c>
      <c r="K5" s="22">
        <f>F5+H5+J5</f>
        <v>65.942040000000006</v>
      </c>
      <c r="L5" s="69" t="s">
        <v>139</v>
      </c>
    </row>
    <row r="6" spans="1:12" ht="15.75" thickBot="1">
      <c r="A6" s="47">
        <v>3</v>
      </c>
      <c r="B6" s="48" t="s">
        <v>35</v>
      </c>
      <c r="C6" s="37" t="s">
        <v>33</v>
      </c>
      <c r="D6" s="37" t="s">
        <v>9</v>
      </c>
      <c r="E6" s="44">
        <v>59.916029999999999</v>
      </c>
      <c r="F6" s="45">
        <f>E6*0.5</f>
        <v>29.958015</v>
      </c>
      <c r="G6" s="44">
        <v>63.83</v>
      </c>
      <c r="H6" s="45">
        <f>G6*0.3</f>
        <v>19.148999999999997</v>
      </c>
      <c r="I6" s="45">
        <v>72</v>
      </c>
      <c r="J6" s="45">
        <f>I6*0.2</f>
        <v>14.4</v>
      </c>
      <c r="K6" s="45">
        <f>F6+H6+J6</f>
        <v>63.507014999999996</v>
      </c>
      <c r="L6" s="73" t="s">
        <v>139</v>
      </c>
    </row>
    <row r="9" spans="1:12">
      <c r="B9" s="145" t="s">
        <v>156</v>
      </c>
      <c r="C9" s="145"/>
      <c r="D9" s="145"/>
    </row>
    <row r="10" spans="1:12">
      <c r="B10" s="143" t="s">
        <v>157</v>
      </c>
      <c r="C10" s="144"/>
      <c r="D10" s="144"/>
    </row>
    <row r="11" spans="1:12">
      <c r="B11" s="143" t="s">
        <v>158</v>
      </c>
      <c r="C11" s="144"/>
      <c r="D11" s="144"/>
    </row>
    <row r="12" spans="1:12">
      <c r="B12" s="144"/>
      <c r="C12" s="144"/>
      <c r="D12" s="144"/>
    </row>
    <row r="13" spans="1:12">
      <c r="B13" s="144" t="s">
        <v>155</v>
      </c>
      <c r="C13" s="144"/>
      <c r="D13" s="144"/>
    </row>
    <row r="14" spans="1:12">
      <c r="B14" s="144" t="s">
        <v>153</v>
      </c>
      <c r="C14" s="144"/>
      <c r="D14" s="144"/>
    </row>
    <row r="15" spans="1:12">
      <c r="B15" s="144" t="s">
        <v>154</v>
      </c>
      <c r="C15" s="144"/>
      <c r="D15" s="144"/>
    </row>
  </sheetData>
  <sortState ref="A4:K6">
    <sortCondition descending="1" ref="K10:K12"/>
  </sortState>
  <mergeCells count="1">
    <mergeCell ref="B1:L1"/>
  </mergeCells>
  <pageMargins left="0.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5"/>
  <sheetViews>
    <sheetView workbookViewId="0">
      <selection activeCell="B9" sqref="B9:D15"/>
    </sheetView>
  </sheetViews>
  <sheetFormatPr defaultRowHeight="15"/>
  <cols>
    <col min="1" max="1" width="6.5703125" customWidth="1"/>
    <col min="2" max="2" width="28.140625" customWidth="1"/>
    <col min="3" max="3" width="46.7109375" customWidth="1"/>
    <col min="4" max="4" width="13.140625" customWidth="1"/>
    <col min="5" max="5" width="10.42578125" customWidth="1"/>
    <col min="6" max="6" width="10.5703125" customWidth="1"/>
    <col min="7" max="7" width="11.140625" customWidth="1"/>
    <col min="8" max="8" width="13.28515625" customWidth="1"/>
    <col min="9" max="9" width="12.28515625" customWidth="1"/>
    <col min="10" max="10" width="13.28515625" customWidth="1"/>
    <col min="11" max="11" width="15.140625" customWidth="1"/>
    <col min="12" max="12" width="18.5703125" customWidth="1"/>
  </cols>
  <sheetData>
    <row r="1" spans="1:12" ht="51" customHeight="1">
      <c r="A1" s="27"/>
      <c r="B1" s="137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28"/>
      <c r="B2" s="31" t="s">
        <v>124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27.75" customHeight="1">
      <c r="A3" s="108" t="s">
        <v>4</v>
      </c>
      <c r="B3" s="41" t="s">
        <v>0</v>
      </c>
      <c r="C3" s="10" t="s">
        <v>16</v>
      </c>
      <c r="D3" s="10" t="s">
        <v>28</v>
      </c>
      <c r="E3" s="11" t="s">
        <v>14</v>
      </c>
      <c r="F3" s="11" t="s">
        <v>3</v>
      </c>
      <c r="G3" s="11" t="s">
        <v>2</v>
      </c>
      <c r="H3" s="10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>
      <c r="A4" s="42">
        <v>1</v>
      </c>
      <c r="B4" s="57" t="s">
        <v>107</v>
      </c>
      <c r="C4" s="16" t="s">
        <v>123</v>
      </c>
      <c r="D4" s="16" t="s">
        <v>9</v>
      </c>
      <c r="E4" s="26">
        <v>63.266750000000002</v>
      </c>
      <c r="F4" s="22">
        <f>E4*0.5</f>
        <v>31.633375000000001</v>
      </c>
      <c r="G4" s="26">
        <v>82.03</v>
      </c>
      <c r="H4" s="22">
        <f>G4*0.3</f>
        <v>24.608999999999998</v>
      </c>
      <c r="I4" s="22">
        <v>60</v>
      </c>
      <c r="J4" s="22">
        <f>I4*0.2</f>
        <v>12</v>
      </c>
      <c r="K4" s="22">
        <f>F4+H4+J4</f>
        <v>68.242374999999996</v>
      </c>
      <c r="L4" s="50" t="s">
        <v>139</v>
      </c>
    </row>
    <row r="5" spans="1:12">
      <c r="A5" s="42">
        <v>2</v>
      </c>
      <c r="B5" s="57" t="s">
        <v>133</v>
      </c>
      <c r="C5" s="16" t="s">
        <v>123</v>
      </c>
      <c r="D5" s="16" t="s">
        <v>9</v>
      </c>
      <c r="E5" s="26">
        <v>69.31747</v>
      </c>
      <c r="F5" s="22">
        <f>E5*0.5</f>
        <v>34.658735</v>
      </c>
      <c r="G5" s="26">
        <v>61.26</v>
      </c>
      <c r="H5" s="22">
        <f>G5*0.3</f>
        <v>18.378</v>
      </c>
      <c r="I5" s="22">
        <v>50</v>
      </c>
      <c r="J5" s="22">
        <f>I5*0.2</f>
        <v>10</v>
      </c>
      <c r="K5" s="22">
        <f>F5+H5+J5</f>
        <v>63.036735</v>
      </c>
      <c r="L5" s="50" t="s">
        <v>139</v>
      </c>
    </row>
    <row r="6" spans="1:12" ht="15.75" thickBot="1">
      <c r="A6" s="43">
        <v>3</v>
      </c>
      <c r="B6" s="59" t="s">
        <v>106</v>
      </c>
      <c r="C6" s="37" t="s">
        <v>123</v>
      </c>
      <c r="D6" s="37" t="s">
        <v>9</v>
      </c>
      <c r="E6" s="44">
        <v>66.413219999999995</v>
      </c>
      <c r="F6" s="45">
        <f>E6*0.5</f>
        <v>33.206609999999998</v>
      </c>
      <c r="G6" s="44">
        <v>71.53</v>
      </c>
      <c r="H6" s="45">
        <f>G6*0.3</f>
        <v>21.459</v>
      </c>
      <c r="I6" s="87">
        <v>42</v>
      </c>
      <c r="J6" s="87">
        <f>I6*0.2</f>
        <v>8.4</v>
      </c>
      <c r="K6" s="87"/>
      <c r="L6" s="88" t="s">
        <v>138</v>
      </c>
    </row>
    <row r="7" spans="1:12">
      <c r="A7" s="5"/>
      <c r="B7" s="4"/>
      <c r="C7" s="6"/>
      <c r="D7" s="6"/>
      <c r="E7" s="6"/>
      <c r="F7" s="6"/>
      <c r="G7" s="6"/>
      <c r="H7" s="6"/>
      <c r="I7" s="6"/>
      <c r="J7" s="6"/>
      <c r="K7" s="6"/>
    </row>
    <row r="8" spans="1:12">
      <c r="A8" s="3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2">
      <c r="A9" s="1"/>
      <c r="B9" s="145" t="s">
        <v>156</v>
      </c>
      <c r="C9" s="145"/>
      <c r="D9" s="145"/>
    </row>
    <row r="10" spans="1:12">
      <c r="B10" s="143" t="s">
        <v>157</v>
      </c>
      <c r="C10" s="144"/>
      <c r="D10" s="144"/>
    </row>
    <row r="11" spans="1:12">
      <c r="B11" s="143" t="s">
        <v>158</v>
      </c>
      <c r="C11" s="144"/>
      <c r="D11" s="144"/>
    </row>
    <row r="12" spans="1:12">
      <c r="B12" s="144"/>
      <c r="C12" s="144"/>
      <c r="D12" s="144"/>
    </row>
    <row r="13" spans="1:12">
      <c r="B13" s="144" t="s">
        <v>155</v>
      </c>
      <c r="C13" s="144"/>
      <c r="D13" s="144"/>
    </row>
    <row r="14" spans="1:12">
      <c r="B14" s="144" t="s">
        <v>153</v>
      </c>
      <c r="C14" s="144"/>
      <c r="D14" s="144"/>
    </row>
    <row r="15" spans="1:12">
      <c r="B15" s="144" t="s">
        <v>154</v>
      </c>
      <c r="C15" s="144"/>
      <c r="D15" s="144"/>
    </row>
  </sheetData>
  <sortState ref="A4:K6">
    <sortCondition descending="1" ref="K4:K6"/>
  </sortState>
  <mergeCells count="1">
    <mergeCell ref="B1:L1"/>
  </mergeCell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topLeftCell="A10" workbookViewId="0">
      <selection activeCell="B24" sqref="B24:D30"/>
    </sheetView>
  </sheetViews>
  <sheetFormatPr defaultRowHeight="15"/>
  <cols>
    <col min="1" max="1" width="6.5703125" customWidth="1"/>
    <col min="2" max="2" width="31.85546875" customWidth="1"/>
    <col min="3" max="3" width="48" customWidth="1"/>
    <col min="4" max="4" width="16.85546875" customWidth="1"/>
    <col min="5" max="5" width="11.7109375" customWidth="1"/>
    <col min="6" max="6" width="10.7109375" bestFit="1" customWidth="1"/>
    <col min="7" max="7" width="13.42578125" customWidth="1"/>
    <col min="8" max="10" width="11" customWidth="1"/>
    <col min="11" max="11" width="13.42578125" customWidth="1"/>
    <col min="12" max="12" width="32.5703125" customWidth="1"/>
  </cols>
  <sheetData>
    <row r="1" spans="1:12" ht="52.5" customHeight="1">
      <c r="A1" s="67"/>
      <c r="B1" s="137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31" t="s">
        <v>126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43.5">
      <c r="A3" s="118" t="s">
        <v>4</v>
      </c>
      <c r="B3" s="53" t="s">
        <v>0</v>
      </c>
      <c r="C3" s="18" t="s">
        <v>1</v>
      </c>
      <c r="D3" s="18" t="s">
        <v>28</v>
      </c>
      <c r="E3" s="10" t="s">
        <v>14</v>
      </c>
      <c r="F3" s="18" t="s">
        <v>3</v>
      </c>
      <c r="G3" s="18" t="s">
        <v>2</v>
      </c>
      <c r="H3" s="18" t="s">
        <v>135</v>
      </c>
      <c r="I3" s="11" t="s">
        <v>134</v>
      </c>
      <c r="J3" s="11" t="s">
        <v>136</v>
      </c>
      <c r="K3" s="10" t="s">
        <v>15</v>
      </c>
      <c r="L3" s="32" t="s">
        <v>17</v>
      </c>
    </row>
    <row r="4" spans="1:12" ht="15.75">
      <c r="A4" s="54">
        <v>4</v>
      </c>
      <c r="B4" s="115" t="s">
        <v>26</v>
      </c>
      <c r="C4" s="16" t="s">
        <v>125</v>
      </c>
      <c r="D4" s="16" t="s">
        <v>9</v>
      </c>
      <c r="E4" s="26">
        <v>82.675799999999995</v>
      </c>
      <c r="F4" s="22">
        <f t="shared" ref="F4:F21" si="0">E4*0.5</f>
        <v>41.337899999999998</v>
      </c>
      <c r="G4" s="26">
        <v>63.6</v>
      </c>
      <c r="H4" s="22">
        <f t="shared" ref="H4:H21" si="1">G4*0.3</f>
        <v>19.079999999999998</v>
      </c>
      <c r="I4" s="22">
        <v>85</v>
      </c>
      <c r="J4" s="22">
        <f t="shared" ref="J4:J20" si="2">I4*0.2</f>
        <v>17</v>
      </c>
      <c r="K4" s="22">
        <f t="shared" ref="K4:K20" si="3">F4+H4+J4</f>
        <v>77.417900000000003</v>
      </c>
      <c r="L4" s="55" t="s">
        <v>139</v>
      </c>
    </row>
    <row r="5" spans="1:12" ht="15.75">
      <c r="A5" s="54">
        <v>2</v>
      </c>
      <c r="B5" s="115" t="s">
        <v>85</v>
      </c>
      <c r="C5" s="16" t="s">
        <v>125</v>
      </c>
      <c r="D5" s="16" t="s">
        <v>9</v>
      </c>
      <c r="E5" s="26">
        <v>78.635999999999996</v>
      </c>
      <c r="F5" s="22">
        <f t="shared" si="0"/>
        <v>39.317999999999998</v>
      </c>
      <c r="G5" s="26">
        <v>70.13</v>
      </c>
      <c r="H5" s="22">
        <f t="shared" si="1"/>
        <v>21.038999999999998</v>
      </c>
      <c r="I5" s="22">
        <v>75</v>
      </c>
      <c r="J5" s="22">
        <f t="shared" si="2"/>
        <v>15</v>
      </c>
      <c r="K5" s="22">
        <f t="shared" si="3"/>
        <v>75.356999999999999</v>
      </c>
      <c r="L5" s="55" t="s">
        <v>139</v>
      </c>
    </row>
    <row r="6" spans="1:12" ht="15.75">
      <c r="A6" s="54">
        <v>8</v>
      </c>
      <c r="B6" s="115" t="s">
        <v>90</v>
      </c>
      <c r="C6" s="16" t="s">
        <v>125</v>
      </c>
      <c r="D6" s="16" t="s">
        <v>9</v>
      </c>
      <c r="E6" s="26">
        <v>68.511669999999995</v>
      </c>
      <c r="F6" s="22">
        <f t="shared" si="0"/>
        <v>34.255834999999998</v>
      </c>
      <c r="G6" s="26">
        <v>75.959999999999994</v>
      </c>
      <c r="H6" s="22">
        <f t="shared" si="1"/>
        <v>22.787999999999997</v>
      </c>
      <c r="I6" s="22">
        <v>85</v>
      </c>
      <c r="J6" s="22">
        <f t="shared" si="2"/>
        <v>17</v>
      </c>
      <c r="K6" s="22">
        <f t="shared" si="3"/>
        <v>74.043835000000001</v>
      </c>
      <c r="L6" s="55" t="s">
        <v>139</v>
      </c>
    </row>
    <row r="7" spans="1:12" ht="15.75">
      <c r="A7" s="54">
        <v>6</v>
      </c>
      <c r="B7" s="115" t="s">
        <v>92</v>
      </c>
      <c r="C7" s="16" t="s">
        <v>125</v>
      </c>
      <c r="D7" s="16" t="s">
        <v>9</v>
      </c>
      <c r="E7" s="26">
        <v>74.348050000000001</v>
      </c>
      <c r="F7" s="22">
        <f t="shared" si="0"/>
        <v>37.174025</v>
      </c>
      <c r="G7" s="26">
        <v>71.53</v>
      </c>
      <c r="H7" s="22">
        <f t="shared" si="1"/>
        <v>21.459</v>
      </c>
      <c r="I7" s="22">
        <v>70</v>
      </c>
      <c r="J7" s="22">
        <f t="shared" si="2"/>
        <v>14</v>
      </c>
      <c r="K7" s="22">
        <f t="shared" si="3"/>
        <v>72.633025000000004</v>
      </c>
      <c r="L7" s="55" t="s">
        <v>139</v>
      </c>
    </row>
    <row r="8" spans="1:12" ht="15.75">
      <c r="A8" s="54">
        <v>1</v>
      </c>
      <c r="B8" s="115" t="s">
        <v>87</v>
      </c>
      <c r="C8" s="16" t="s">
        <v>125</v>
      </c>
      <c r="D8" s="16" t="s">
        <v>9</v>
      </c>
      <c r="E8" s="26">
        <v>78.943029999999993</v>
      </c>
      <c r="F8" s="22">
        <f t="shared" si="0"/>
        <v>39.471514999999997</v>
      </c>
      <c r="G8" s="26">
        <v>69.900000000000006</v>
      </c>
      <c r="H8" s="22">
        <f t="shared" si="1"/>
        <v>20.970000000000002</v>
      </c>
      <c r="I8" s="22">
        <v>50</v>
      </c>
      <c r="J8" s="22">
        <f t="shared" si="2"/>
        <v>10</v>
      </c>
      <c r="K8" s="22">
        <f t="shared" si="3"/>
        <v>70.441514999999995</v>
      </c>
      <c r="L8" s="55" t="s">
        <v>139</v>
      </c>
    </row>
    <row r="9" spans="1:12" ht="15.75">
      <c r="A9" s="54">
        <v>3</v>
      </c>
      <c r="B9" s="115" t="s">
        <v>82</v>
      </c>
      <c r="C9" s="16" t="s">
        <v>125</v>
      </c>
      <c r="D9" s="16" t="s">
        <v>9</v>
      </c>
      <c r="E9" s="26">
        <v>79.451499999999996</v>
      </c>
      <c r="F9" s="22">
        <f t="shared" si="0"/>
        <v>39.725749999999998</v>
      </c>
      <c r="G9" s="26">
        <v>67.33</v>
      </c>
      <c r="H9" s="22">
        <f t="shared" si="1"/>
        <v>20.198999999999998</v>
      </c>
      <c r="I9" s="22">
        <v>50</v>
      </c>
      <c r="J9" s="22">
        <f t="shared" si="2"/>
        <v>10</v>
      </c>
      <c r="K9" s="22">
        <f t="shared" si="3"/>
        <v>69.924749999999989</v>
      </c>
      <c r="L9" s="55" t="s">
        <v>139</v>
      </c>
    </row>
    <row r="10" spans="1:12" ht="15.75">
      <c r="A10" s="54">
        <v>5</v>
      </c>
      <c r="B10" s="115" t="s">
        <v>80</v>
      </c>
      <c r="C10" s="16" t="s">
        <v>125</v>
      </c>
      <c r="D10" s="16" t="s">
        <v>9</v>
      </c>
      <c r="E10" s="26">
        <v>74.839190000000002</v>
      </c>
      <c r="F10" s="22">
        <f t="shared" si="0"/>
        <v>37.419595000000001</v>
      </c>
      <c r="G10" s="26">
        <v>71.06</v>
      </c>
      <c r="H10" s="22">
        <f t="shared" si="1"/>
        <v>21.318000000000001</v>
      </c>
      <c r="I10" s="22">
        <v>55</v>
      </c>
      <c r="J10" s="22">
        <f t="shared" si="2"/>
        <v>11</v>
      </c>
      <c r="K10" s="22">
        <f t="shared" si="3"/>
        <v>69.737594999999999</v>
      </c>
      <c r="L10" s="55" t="s">
        <v>139</v>
      </c>
    </row>
    <row r="11" spans="1:12" ht="15.75">
      <c r="A11" s="54">
        <v>9</v>
      </c>
      <c r="B11" s="115" t="s">
        <v>91</v>
      </c>
      <c r="C11" s="16" t="s">
        <v>125</v>
      </c>
      <c r="D11" s="16" t="s">
        <v>9</v>
      </c>
      <c r="E11" s="26">
        <v>80.906549999999996</v>
      </c>
      <c r="F11" s="22">
        <f t="shared" si="0"/>
        <v>40.453274999999998</v>
      </c>
      <c r="G11" s="26">
        <v>60.56</v>
      </c>
      <c r="H11" s="22">
        <f t="shared" si="1"/>
        <v>18.167999999999999</v>
      </c>
      <c r="I11" s="22">
        <v>55</v>
      </c>
      <c r="J11" s="22">
        <f t="shared" si="2"/>
        <v>11</v>
      </c>
      <c r="K11" s="22">
        <f t="shared" si="3"/>
        <v>69.621274999999997</v>
      </c>
      <c r="L11" s="55" t="s">
        <v>139</v>
      </c>
    </row>
    <row r="12" spans="1:12" ht="15.75">
      <c r="A12" s="54">
        <v>10</v>
      </c>
      <c r="B12" s="115" t="s">
        <v>88</v>
      </c>
      <c r="C12" s="16" t="s">
        <v>125</v>
      </c>
      <c r="D12" s="16" t="s">
        <v>9</v>
      </c>
      <c r="E12" s="26">
        <v>75.09599</v>
      </c>
      <c r="F12" s="22">
        <f t="shared" si="0"/>
        <v>37.547995</v>
      </c>
      <c r="G12" s="26">
        <v>66.16</v>
      </c>
      <c r="H12" s="22">
        <f t="shared" si="1"/>
        <v>19.847999999999999</v>
      </c>
      <c r="I12" s="22">
        <v>55</v>
      </c>
      <c r="J12" s="22">
        <f t="shared" si="2"/>
        <v>11</v>
      </c>
      <c r="K12" s="22">
        <f t="shared" si="3"/>
        <v>68.395994999999999</v>
      </c>
      <c r="L12" s="55" t="s">
        <v>139</v>
      </c>
    </row>
    <row r="13" spans="1:12" ht="15.75">
      <c r="A13" s="54">
        <v>11</v>
      </c>
      <c r="B13" s="115" t="s">
        <v>84</v>
      </c>
      <c r="C13" s="16" t="s">
        <v>125</v>
      </c>
      <c r="D13" s="16" t="s">
        <v>9</v>
      </c>
      <c r="E13" s="26">
        <v>69.590999999999994</v>
      </c>
      <c r="F13" s="22">
        <f t="shared" si="0"/>
        <v>34.795499999999997</v>
      </c>
      <c r="G13" s="26">
        <v>71.53</v>
      </c>
      <c r="H13" s="22">
        <f t="shared" si="1"/>
        <v>21.459</v>
      </c>
      <c r="I13" s="22">
        <v>60</v>
      </c>
      <c r="J13" s="22">
        <f t="shared" si="2"/>
        <v>12</v>
      </c>
      <c r="K13" s="22">
        <f t="shared" si="3"/>
        <v>68.254499999999993</v>
      </c>
      <c r="L13" s="55" t="s">
        <v>139</v>
      </c>
    </row>
    <row r="14" spans="1:12" ht="15.75">
      <c r="A14" s="54">
        <v>18</v>
      </c>
      <c r="B14" s="115" t="s">
        <v>89</v>
      </c>
      <c r="C14" s="16" t="s">
        <v>125</v>
      </c>
      <c r="D14" s="16" t="s">
        <v>9</v>
      </c>
      <c r="E14" s="26">
        <v>70.394829999999999</v>
      </c>
      <c r="F14" s="22">
        <f t="shared" si="0"/>
        <v>35.197414999999999</v>
      </c>
      <c r="G14" s="26">
        <v>56.99</v>
      </c>
      <c r="H14" s="22">
        <f t="shared" si="1"/>
        <v>17.097000000000001</v>
      </c>
      <c r="I14" s="22">
        <v>75</v>
      </c>
      <c r="J14" s="22">
        <f t="shared" si="2"/>
        <v>15</v>
      </c>
      <c r="K14" s="22">
        <f t="shared" si="3"/>
        <v>67.294415000000001</v>
      </c>
      <c r="L14" s="55" t="s">
        <v>139</v>
      </c>
    </row>
    <row r="15" spans="1:12" ht="15.75">
      <c r="A15" s="54">
        <v>7</v>
      </c>
      <c r="B15" s="115" t="s">
        <v>79</v>
      </c>
      <c r="C15" s="16" t="s">
        <v>125</v>
      </c>
      <c r="D15" s="16" t="s">
        <v>9</v>
      </c>
      <c r="E15" s="26">
        <v>67.665109999999999</v>
      </c>
      <c r="F15" s="22">
        <f t="shared" si="0"/>
        <v>33.832554999999999</v>
      </c>
      <c r="G15" s="26">
        <v>76.900000000000006</v>
      </c>
      <c r="H15" s="22">
        <f t="shared" si="1"/>
        <v>23.07</v>
      </c>
      <c r="I15" s="22">
        <v>50</v>
      </c>
      <c r="J15" s="22">
        <f t="shared" si="2"/>
        <v>10</v>
      </c>
      <c r="K15" s="22">
        <f t="shared" si="3"/>
        <v>66.902555000000007</v>
      </c>
      <c r="L15" s="55" t="s">
        <v>139</v>
      </c>
    </row>
    <row r="16" spans="1:12" ht="15.75">
      <c r="A16" s="54">
        <v>12</v>
      </c>
      <c r="B16" s="115" t="s">
        <v>81</v>
      </c>
      <c r="C16" s="16" t="s">
        <v>125</v>
      </c>
      <c r="D16" s="16" t="s">
        <v>9</v>
      </c>
      <c r="E16" s="26">
        <v>74.779499999999999</v>
      </c>
      <c r="F16" s="22">
        <f t="shared" si="0"/>
        <v>37.389749999999999</v>
      </c>
      <c r="G16" s="26">
        <v>63.6</v>
      </c>
      <c r="H16" s="22">
        <f t="shared" si="1"/>
        <v>19.079999999999998</v>
      </c>
      <c r="I16" s="22">
        <v>50</v>
      </c>
      <c r="J16" s="22">
        <f t="shared" si="2"/>
        <v>10</v>
      </c>
      <c r="K16" s="22">
        <f t="shared" si="3"/>
        <v>66.469750000000005</v>
      </c>
      <c r="L16" s="55" t="s">
        <v>139</v>
      </c>
    </row>
    <row r="17" spans="1:12" ht="15.75">
      <c r="A17" s="54">
        <v>14</v>
      </c>
      <c r="B17" s="115" t="s">
        <v>19</v>
      </c>
      <c r="C17" s="16" t="s">
        <v>125</v>
      </c>
      <c r="D17" s="16" t="s">
        <v>9</v>
      </c>
      <c r="E17" s="26">
        <v>71.512420000000006</v>
      </c>
      <c r="F17" s="22">
        <f t="shared" si="0"/>
        <v>35.756210000000003</v>
      </c>
      <c r="G17" s="26">
        <v>64.53</v>
      </c>
      <c r="H17" s="22">
        <f t="shared" si="1"/>
        <v>19.358999999999998</v>
      </c>
      <c r="I17" s="22">
        <v>55</v>
      </c>
      <c r="J17" s="22">
        <f t="shared" si="2"/>
        <v>11</v>
      </c>
      <c r="K17" s="22">
        <f t="shared" si="3"/>
        <v>66.115210000000005</v>
      </c>
      <c r="L17" s="55" t="s">
        <v>139</v>
      </c>
    </row>
    <row r="18" spans="1:12" ht="15.75">
      <c r="A18" s="54">
        <v>15</v>
      </c>
      <c r="B18" s="115" t="s">
        <v>93</v>
      </c>
      <c r="C18" s="16" t="s">
        <v>125</v>
      </c>
      <c r="D18" s="16" t="s">
        <v>9</v>
      </c>
      <c r="E18" s="26">
        <v>59.117870000000003</v>
      </c>
      <c r="F18" s="22">
        <f t="shared" si="0"/>
        <v>29.558935000000002</v>
      </c>
      <c r="G18" s="26">
        <v>76.66</v>
      </c>
      <c r="H18" s="22">
        <f t="shared" si="1"/>
        <v>22.997999999999998</v>
      </c>
      <c r="I18" s="22">
        <v>65</v>
      </c>
      <c r="J18" s="22">
        <f t="shared" si="2"/>
        <v>13</v>
      </c>
      <c r="K18" s="22">
        <f t="shared" si="3"/>
        <v>65.556934999999996</v>
      </c>
      <c r="L18" s="55" t="s">
        <v>139</v>
      </c>
    </row>
    <row r="19" spans="1:12" ht="15.75">
      <c r="A19" s="54">
        <v>13</v>
      </c>
      <c r="B19" s="115" t="s">
        <v>20</v>
      </c>
      <c r="C19" s="16" t="s">
        <v>125</v>
      </c>
      <c r="D19" s="16" t="s">
        <v>9</v>
      </c>
      <c r="E19" s="26">
        <v>65.428200000000004</v>
      </c>
      <c r="F19" s="22">
        <f t="shared" si="0"/>
        <v>32.714100000000002</v>
      </c>
      <c r="G19" s="26">
        <v>70.88</v>
      </c>
      <c r="H19" s="22">
        <f t="shared" si="1"/>
        <v>21.263999999999999</v>
      </c>
      <c r="I19" s="22">
        <v>55</v>
      </c>
      <c r="J19" s="22">
        <f t="shared" si="2"/>
        <v>11</v>
      </c>
      <c r="K19" s="22">
        <f t="shared" si="3"/>
        <v>64.978099999999998</v>
      </c>
      <c r="L19" s="55" t="s">
        <v>139</v>
      </c>
    </row>
    <row r="20" spans="1:12" ht="15.75">
      <c r="A20" s="54">
        <v>16</v>
      </c>
      <c r="B20" s="115" t="s">
        <v>83</v>
      </c>
      <c r="C20" s="16" t="s">
        <v>125</v>
      </c>
      <c r="D20" s="16" t="s">
        <v>9</v>
      </c>
      <c r="E20" s="26">
        <v>70.836449999999999</v>
      </c>
      <c r="F20" s="22">
        <f t="shared" si="0"/>
        <v>35.418225</v>
      </c>
      <c r="G20" s="26">
        <v>64.53</v>
      </c>
      <c r="H20" s="22">
        <f t="shared" si="1"/>
        <v>19.358999999999998</v>
      </c>
      <c r="I20" s="22">
        <v>50</v>
      </c>
      <c r="J20" s="22">
        <f t="shared" si="2"/>
        <v>10</v>
      </c>
      <c r="K20" s="22">
        <f t="shared" si="3"/>
        <v>64.777225000000001</v>
      </c>
      <c r="L20" s="55" t="s">
        <v>139</v>
      </c>
    </row>
    <row r="21" spans="1:12" ht="16.5" thickBot="1">
      <c r="A21" s="56">
        <v>17</v>
      </c>
      <c r="B21" s="117" t="s">
        <v>86</v>
      </c>
      <c r="C21" s="37" t="s">
        <v>125</v>
      </c>
      <c r="D21" s="37" t="s">
        <v>9</v>
      </c>
      <c r="E21" s="44">
        <v>64.792140000000003</v>
      </c>
      <c r="F21" s="45">
        <f t="shared" si="0"/>
        <v>32.396070000000002</v>
      </c>
      <c r="G21" s="44">
        <v>68.73</v>
      </c>
      <c r="H21" s="45">
        <f t="shared" si="1"/>
        <v>20.619</v>
      </c>
      <c r="I21" s="130" t="s">
        <v>137</v>
      </c>
      <c r="J21" s="131"/>
      <c r="K21" s="136"/>
      <c r="L21" s="109" t="s">
        <v>138</v>
      </c>
    </row>
    <row r="22" spans="1:12">
      <c r="B22" s="8"/>
      <c r="C22" s="8"/>
      <c r="D22" s="8"/>
    </row>
    <row r="24" spans="1:12">
      <c r="B24" s="145" t="s">
        <v>156</v>
      </c>
      <c r="C24" s="145"/>
      <c r="D24" s="145"/>
    </row>
    <row r="25" spans="1:12">
      <c r="B25" s="143" t="s">
        <v>157</v>
      </c>
      <c r="C25" s="144"/>
      <c r="D25" s="144"/>
    </row>
    <row r="26" spans="1:12">
      <c r="B26" s="143" t="s">
        <v>158</v>
      </c>
      <c r="C26" s="144"/>
      <c r="D26" s="144"/>
    </row>
    <row r="27" spans="1:12">
      <c r="B27" s="144"/>
      <c r="C27" s="144"/>
      <c r="D27" s="144"/>
    </row>
    <row r="28" spans="1:12">
      <c r="B28" s="144" t="s">
        <v>155</v>
      </c>
      <c r="C28" s="144"/>
      <c r="D28" s="144"/>
    </row>
    <row r="29" spans="1:12">
      <c r="B29" s="144" t="s">
        <v>153</v>
      </c>
      <c r="C29" s="144"/>
      <c r="D29" s="144"/>
    </row>
    <row r="30" spans="1:12">
      <c r="B30" s="144" t="s">
        <v>154</v>
      </c>
      <c r="C30" s="144"/>
      <c r="D30" s="144"/>
    </row>
  </sheetData>
  <sortState ref="A4:K21">
    <sortCondition descending="1" ref="K4:K21"/>
  </sortState>
  <mergeCells count="2">
    <mergeCell ref="B1:L1"/>
    <mergeCell ref="I21:K2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17" sqref="B17:D23"/>
    </sheetView>
  </sheetViews>
  <sheetFormatPr defaultRowHeight="15"/>
  <cols>
    <col min="1" max="1" width="8.28515625" customWidth="1"/>
    <col min="2" max="2" width="31.7109375" customWidth="1"/>
    <col min="3" max="3" width="39.7109375" customWidth="1"/>
    <col min="4" max="4" width="16.28515625" customWidth="1"/>
    <col min="5" max="5" width="12.5703125" customWidth="1"/>
    <col min="6" max="6" width="13.28515625" customWidth="1"/>
    <col min="7" max="7" width="13" customWidth="1"/>
    <col min="8" max="9" width="14.42578125" customWidth="1"/>
    <col min="10" max="10" width="21" customWidth="1"/>
    <col min="11" max="11" width="14.42578125" customWidth="1"/>
    <col min="12" max="12" width="15.140625" customWidth="1"/>
  </cols>
  <sheetData>
    <row r="1" spans="1:12" ht="48" customHeight="1">
      <c r="A1" s="67"/>
      <c r="B1" s="137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ht="16.5" customHeight="1">
      <c r="A2" s="68"/>
      <c r="B2" s="31" t="s">
        <v>128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24" customHeight="1">
      <c r="A3" s="108" t="s">
        <v>4</v>
      </c>
      <c r="B3" s="41" t="s">
        <v>0</v>
      </c>
      <c r="C3" s="10" t="s">
        <v>16</v>
      </c>
      <c r="D3" s="10" t="s">
        <v>28</v>
      </c>
      <c r="E3" s="10" t="s">
        <v>14</v>
      </c>
      <c r="F3" s="10" t="s">
        <v>3</v>
      </c>
      <c r="G3" s="11" t="s">
        <v>2</v>
      </c>
      <c r="H3" s="10" t="s">
        <v>135</v>
      </c>
      <c r="I3" s="11" t="s">
        <v>143</v>
      </c>
      <c r="J3" s="11" t="s">
        <v>136</v>
      </c>
      <c r="K3" s="11" t="s">
        <v>15</v>
      </c>
      <c r="L3" s="32" t="s">
        <v>17</v>
      </c>
    </row>
    <row r="4" spans="1:12" ht="17.25" customHeight="1">
      <c r="A4" s="111">
        <v>1</v>
      </c>
      <c r="B4" s="115" t="s">
        <v>98</v>
      </c>
      <c r="C4" s="16" t="s">
        <v>127</v>
      </c>
      <c r="D4" s="16" t="s">
        <v>9</v>
      </c>
      <c r="E4" s="26">
        <v>77.358019999999996</v>
      </c>
      <c r="F4" s="22">
        <f t="shared" ref="F4:F15" si="0">E4*0.5</f>
        <v>38.679009999999998</v>
      </c>
      <c r="G4" s="26">
        <v>73.16</v>
      </c>
      <c r="H4" s="22">
        <f t="shared" ref="H4:H15" si="1">G4*0.3</f>
        <v>21.947999999999997</v>
      </c>
      <c r="I4" s="22">
        <v>90</v>
      </c>
      <c r="J4" s="22">
        <f t="shared" ref="J4:J14" si="2">I4*0.2</f>
        <v>18</v>
      </c>
      <c r="K4" s="22">
        <f t="shared" ref="K4:K12" si="3">F4+H4+J4</f>
        <v>78.627009999999999</v>
      </c>
      <c r="L4" s="58" t="s">
        <v>139</v>
      </c>
    </row>
    <row r="5" spans="1:12" ht="15.75">
      <c r="A5" s="112">
        <v>2</v>
      </c>
      <c r="B5" s="115" t="s">
        <v>99</v>
      </c>
      <c r="C5" s="16" t="s">
        <v>127</v>
      </c>
      <c r="D5" s="16" t="s">
        <v>9</v>
      </c>
      <c r="E5" s="26">
        <v>76.187550000000002</v>
      </c>
      <c r="F5" s="22">
        <f t="shared" si="0"/>
        <v>38.093775000000001</v>
      </c>
      <c r="G5" s="26">
        <v>84.13</v>
      </c>
      <c r="H5" s="22">
        <f t="shared" si="1"/>
        <v>25.238999999999997</v>
      </c>
      <c r="I5" s="22">
        <v>50</v>
      </c>
      <c r="J5" s="22">
        <f t="shared" si="2"/>
        <v>10</v>
      </c>
      <c r="K5" s="22">
        <f t="shared" si="3"/>
        <v>73.332774999999998</v>
      </c>
      <c r="L5" s="58" t="s">
        <v>139</v>
      </c>
    </row>
    <row r="6" spans="1:12" ht="15.75">
      <c r="A6" s="111">
        <v>3</v>
      </c>
      <c r="B6" s="115" t="s">
        <v>100</v>
      </c>
      <c r="C6" s="16" t="s">
        <v>127</v>
      </c>
      <c r="D6" s="16" t="s">
        <v>9</v>
      </c>
      <c r="E6" s="26">
        <v>81.707059999999998</v>
      </c>
      <c r="F6" s="22">
        <f t="shared" si="0"/>
        <v>40.853529999999999</v>
      </c>
      <c r="G6" s="26">
        <v>59.63</v>
      </c>
      <c r="H6" s="22">
        <f t="shared" si="1"/>
        <v>17.888999999999999</v>
      </c>
      <c r="I6" s="22">
        <v>60</v>
      </c>
      <c r="J6" s="22">
        <f t="shared" si="2"/>
        <v>12</v>
      </c>
      <c r="K6" s="22">
        <f t="shared" si="3"/>
        <v>70.742530000000002</v>
      </c>
      <c r="L6" s="58" t="s">
        <v>139</v>
      </c>
    </row>
    <row r="7" spans="1:12" ht="15.75">
      <c r="A7" s="116">
        <v>4</v>
      </c>
      <c r="B7" s="115" t="s">
        <v>94</v>
      </c>
      <c r="C7" s="16" t="s">
        <v>127</v>
      </c>
      <c r="D7" s="16" t="s">
        <v>9</v>
      </c>
      <c r="E7" s="26">
        <v>69.659000000000006</v>
      </c>
      <c r="F7" s="22">
        <f t="shared" si="0"/>
        <v>34.829500000000003</v>
      </c>
      <c r="G7" s="26">
        <v>61.9</v>
      </c>
      <c r="H7" s="22">
        <f t="shared" si="1"/>
        <v>18.57</v>
      </c>
      <c r="I7" s="22">
        <v>80</v>
      </c>
      <c r="J7" s="22">
        <f t="shared" si="2"/>
        <v>16</v>
      </c>
      <c r="K7" s="22">
        <f t="shared" si="3"/>
        <v>69.399500000000003</v>
      </c>
      <c r="L7" s="58" t="s">
        <v>139</v>
      </c>
    </row>
    <row r="8" spans="1:12" ht="15.75">
      <c r="A8" s="111">
        <v>5</v>
      </c>
      <c r="B8" s="115" t="s">
        <v>105</v>
      </c>
      <c r="C8" s="16" t="s">
        <v>127</v>
      </c>
      <c r="D8" s="16" t="s">
        <v>9</v>
      </c>
      <c r="E8" s="26">
        <v>72.098500000000001</v>
      </c>
      <c r="F8" s="22">
        <f t="shared" si="0"/>
        <v>36.049250000000001</v>
      </c>
      <c r="G8" s="26">
        <v>65</v>
      </c>
      <c r="H8" s="22">
        <f t="shared" si="1"/>
        <v>19.5</v>
      </c>
      <c r="I8" s="22">
        <v>60</v>
      </c>
      <c r="J8" s="22">
        <f t="shared" si="2"/>
        <v>12</v>
      </c>
      <c r="K8" s="22">
        <f t="shared" si="3"/>
        <v>67.549250000000001</v>
      </c>
      <c r="L8" s="58" t="s">
        <v>139</v>
      </c>
    </row>
    <row r="9" spans="1:12" ht="15.75">
      <c r="A9" s="111">
        <v>6</v>
      </c>
      <c r="B9" s="115" t="s">
        <v>103</v>
      </c>
      <c r="C9" s="16" t="s">
        <v>127</v>
      </c>
      <c r="D9" s="16" t="s">
        <v>9</v>
      </c>
      <c r="E9" s="26">
        <v>75.123909999999995</v>
      </c>
      <c r="F9" s="22">
        <f t="shared" si="0"/>
        <v>37.561954999999998</v>
      </c>
      <c r="G9" s="26">
        <v>66.27</v>
      </c>
      <c r="H9" s="22">
        <f t="shared" si="1"/>
        <v>19.880999999999997</v>
      </c>
      <c r="I9" s="22">
        <v>50</v>
      </c>
      <c r="J9" s="22">
        <f t="shared" si="2"/>
        <v>10</v>
      </c>
      <c r="K9" s="22">
        <f t="shared" si="3"/>
        <v>67.442954999999998</v>
      </c>
      <c r="L9" s="58" t="s">
        <v>139</v>
      </c>
    </row>
    <row r="10" spans="1:12" ht="15.75">
      <c r="A10" s="116">
        <v>7</v>
      </c>
      <c r="B10" s="115" t="s">
        <v>104</v>
      </c>
      <c r="C10" s="16" t="s">
        <v>127</v>
      </c>
      <c r="D10" s="16" t="s">
        <v>9</v>
      </c>
      <c r="E10" s="26">
        <v>68.170119999999997</v>
      </c>
      <c r="F10" s="22">
        <f t="shared" si="0"/>
        <v>34.085059999999999</v>
      </c>
      <c r="G10" s="26">
        <v>66.16</v>
      </c>
      <c r="H10" s="22">
        <f t="shared" si="1"/>
        <v>19.847999999999999</v>
      </c>
      <c r="I10" s="22">
        <v>65</v>
      </c>
      <c r="J10" s="22">
        <f t="shared" si="2"/>
        <v>13</v>
      </c>
      <c r="K10" s="22">
        <f t="shared" si="3"/>
        <v>66.933059999999998</v>
      </c>
      <c r="L10" s="58" t="s">
        <v>139</v>
      </c>
    </row>
    <row r="11" spans="1:12" ht="15.75">
      <c r="A11" s="116">
        <v>8</v>
      </c>
      <c r="B11" s="115" t="s">
        <v>95</v>
      </c>
      <c r="C11" s="16" t="s">
        <v>127</v>
      </c>
      <c r="D11" s="16" t="s">
        <v>9</v>
      </c>
      <c r="E11" s="26">
        <v>65.454700000000003</v>
      </c>
      <c r="F11" s="22">
        <f t="shared" si="0"/>
        <v>32.727350000000001</v>
      </c>
      <c r="G11" s="26">
        <v>66.63</v>
      </c>
      <c r="H11" s="22">
        <f t="shared" si="1"/>
        <v>19.988999999999997</v>
      </c>
      <c r="I11" s="22">
        <v>60</v>
      </c>
      <c r="J11" s="22">
        <f t="shared" si="2"/>
        <v>12</v>
      </c>
      <c r="K11" s="22">
        <f t="shared" si="3"/>
        <v>64.716350000000006</v>
      </c>
      <c r="L11" s="58" t="s">
        <v>139</v>
      </c>
    </row>
    <row r="12" spans="1:12" ht="15.75">
      <c r="A12" s="116">
        <v>9</v>
      </c>
      <c r="B12" s="115" t="s">
        <v>96</v>
      </c>
      <c r="C12" s="16" t="s">
        <v>127</v>
      </c>
      <c r="D12" s="16" t="s">
        <v>9</v>
      </c>
      <c r="E12" s="26">
        <v>63.626869999999997</v>
      </c>
      <c r="F12" s="22">
        <f t="shared" si="0"/>
        <v>31.813434999999998</v>
      </c>
      <c r="G12" s="26">
        <v>58.68</v>
      </c>
      <c r="H12" s="22">
        <f t="shared" si="1"/>
        <v>17.603999999999999</v>
      </c>
      <c r="I12" s="22">
        <v>55</v>
      </c>
      <c r="J12" s="22">
        <f t="shared" si="2"/>
        <v>11</v>
      </c>
      <c r="K12" s="22">
        <f t="shared" si="3"/>
        <v>60.417434999999998</v>
      </c>
      <c r="L12" s="58" t="s">
        <v>139</v>
      </c>
    </row>
    <row r="13" spans="1:12" ht="15.75">
      <c r="A13" s="111">
        <v>10</v>
      </c>
      <c r="B13" s="115" t="s">
        <v>101</v>
      </c>
      <c r="C13" s="16" t="s">
        <v>127</v>
      </c>
      <c r="D13" s="16" t="s">
        <v>9</v>
      </c>
      <c r="E13" s="26">
        <v>72.382000000000005</v>
      </c>
      <c r="F13" s="22">
        <f t="shared" si="0"/>
        <v>36.191000000000003</v>
      </c>
      <c r="G13" s="26">
        <v>72.23</v>
      </c>
      <c r="H13" s="22">
        <f t="shared" si="1"/>
        <v>21.669</v>
      </c>
      <c r="I13" s="63">
        <v>25</v>
      </c>
      <c r="J13" s="63">
        <f t="shared" si="2"/>
        <v>5</v>
      </c>
      <c r="K13" s="63"/>
      <c r="L13" s="110" t="s">
        <v>138</v>
      </c>
    </row>
    <row r="14" spans="1:12" ht="15.75">
      <c r="A14" s="111">
        <v>11</v>
      </c>
      <c r="B14" s="115" t="s">
        <v>102</v>
      </c>
      <c r="C14" s="16" t="s">
        <v>127</v>
      </c>
      <c r="D14" s="16" t="s">
        <v>9</v>
      </c>
      <c r="E14" s="26">
        <v>67.658630000000002</v>
      </c>
      <c r="F14" s="22">
        <f t="shared" si="0"/>
        <v>33.829315000000001</v>
      </c>
      <c r="G14" s="26">
        <v>68.959999999999994</v>
      </c>
      <c r="H14" s="22">
        <f t="shared" si="1"/>
        <v>20.687999999999999</v>
      </c>
      <c r="I14" s="63">
        <v>10</v>
      </c>
      <c r="J14" s="63">
        <f t="shared" si="2"/>
        <v>2</v>
      </c>
      <c r="K14" s="63"/>
      <c r="L14" s="110" t="s">
        <v>138</v>
      </c>
    </row>
    <row r="15" spans="1:12" ht="16.5" thickBot="1">
      <c r="A15" s="113">
        <v>12</v>
      </c>
      <c r="B15" s="117" t="s">
        <v>97</v>
      </c>
      <c r="C15" s="37" t="s">
        <v>127</v>
      </c>
      <c r="D15" s="37" t="s">
        <v>9</v>
      </c>
      <c r="E15" s="44">
        <v>78.366029999999995</v>
      </c>
      <c r="F15" s="45">
        <f t="shared" si="0"/>
        <v>39.183014999999997</v>
      </c>
      <c r="G15" s="44">
        <v>76.2</v>
      </c>
      <c r="H15" s="45">
        <f t="shared" si="1"/>
        <v>22.86</v>
      </c>
      <c r="I15" s="130" t="s">
        <v>137</v>
      </c>
      <c r="J15" s="131"/>
      <c r="K15" s="136"/>
      <c r="L15" s="114" t="s">
        <v>138</v>
      </c>
    </row>
    <row r="17" spans="2:4">
      <c r="B17" s="145" t="s">
        <v>156</v>
      </c>
      <c r="C17" s="145"/>
      <c r="D17" s="145"/>
    </row>
    <row r="18" spans="2:4">
      <c r="B18" s="143" t="s">
        <v>157</v>
      </c>
      <c r="C18" s="144"/>
      <c r="D18" s="144"/>
    </row>
    <row r="19" spans="2:4">
      <c r="B19" s="143" t="s">
        <v>158</v>
      </c>
      <c r="C19" s="144"/>
      <c r="D19" s="144"/>
    </row>
    <row r="20" spans="2:4">
      <c r="B20" s="144"/>
      <c r="C20" s="144"/>
      <c r="D20" s="144"/>
    </row>
    <row r="21" spans="2:4">
      <c r="B21" s="144" t="s">
        <v>155</v>
      </c>
      <c r="C21" s="144"/>
      <c r="D21" s="144"/>
    </row>
    <row r="22" spans="2:4">
      <c r="B22" s="144" t="s">
        <v>153</v>
      </c>
      <c r="C22" s="144"/>
      <c r="D22" s="144"/>
    </row>
    <row r="23" spans="2:4">
      <c r="B23" s="144" t="s">
        <v>154</v>
      </c>
      <c r="C23" s="144"/>
      <c r="D23" s="144"/>
    </row>
  </sheetData>
  <sortState ref="C19:M20">
    <sortCondition descending="1" ref="K19:K20"/>
  </sortState>
  <mergeCells count="2">
    <mergeCell ref="B1:L1"/>
    <mergeCell ref="I15:K1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B9" sqref="B9:D15"/>
    </sheetView>
  </sheetViews>
  <sheetFormatPr defaultRowHeight="15"/>
  <cols>
    <col min="1" max="1" width="6.5703125" customWidth="1"/>
    <col min="2" max="2" width="35.28515625" customWidth="1"/>
    <col min="3" max="3" width="16" customWidth="1"/>
    <col min="4" max="4" width="10" customWidth="1"/>
    <col min="5" max="5" width="10.5703125" customWidth="1"/>
    <col min="6" max="6" width="10.85546875" customWidth="1"/>
    <col min="7" max="7" width="7.7109375" customWidth="1"/>
    <col min="8" max="8" width="8" customWidth="1"/>
    <col min="9" max="9" width="14.7109375" customWidth="1"/>
    <col min="10" max="10" width="13.28515625" customWidth="1"/>
    <col min="11" max="11" width="10.7109375" customWidth="1"/>
    <col min="12" max="12" width="11" customWidth="1"/>
    <col min="13" max="13" width="9.28515625" customWidth="1"/>
    <col min="14" max="14" width="12.28515625" customWidth="1"/>
    <col min="15" max="15" width="14.85546875" customWidth="1"/>
    <col min="16" max="16" width="11.42578125" customWidth="1"/>
    <col min="17" max="17" width="37.140625" hidden="1" customWidth="1"/>
    <col min="18" max="18" width="0.28515625" customWidth="1"/>
  </cols>
  <sheetData>
    <row r="1" spans="1:18" ht="38.25" customHeight="1">
      <c r="A1" s="137" t="s">
        <v>149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>
      <c r="A3" s="68"/>
      <c r="B3" s="9" t="s">
        <v>29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"/>
      <c r="R3" s="83"/>
    </row>
    <row r="4" spans="1:18" ht="29.25">
      <c r="A4" s="77" t="s">
        <v>4</v>
      </c>
      <c r="B4" s="10" t="s">
        <v>0</v>
      </c>
      <c r="C4" s="10" t="s">
        <v>1</v>
      </c>
      <c r="D4" s="10" t="s">
        <v>8</v>
      </c>
      <c r="E4" s="10" t="s">
        <v>14</v>
      </c>
      <c r="F4" s="10" t="s">
        <v>3</v>
      </c>
      <c r="G4" s="11" t="s">
        <v>2</v>
      </c>
      <c r="H4" s="11" t="s">
        <v>140</v>
      </c>
      <c r="I4" s="11" t="s">
        <v>144</v>
      </c>
      <c r="J4" s="11" t="s">
        <v>141</v>
      </c>
      <c r="K4" s="11" t="s">
        <v>145</v>
      </c>
      <c r="L4" s="11" t="s">
        <v>142</v>
      </c>
      <c r="M4" s="11" t="s">
        <v>143</v>
      </c>
      <c r="N4" s="11" t="s">
        <v>136</v>
      </c>
      <c r="O4" s="10" t="s">
        <v>15</v>
      </c>
      <c r="P4" s="10" t="s">
        <v>17</v>
      </c>
      <c r="Q4" s="6"/>
      <c r="R4" s="83"/>
    </row>
    <row r="5" spans="1:18" ht="17.25" customHeight="1">
      <c r="A5" s="49">
        <v>1</v>
      </c>
      <c r="B5" s="13" t="s">
        <v>116</v>
      </c>
      <c r="C5" s="16" t="s">
        <v>5</v>
      </c>
      <c r="D5" s="16" t="s">
        <v>10</v>
      </c>
      <c r="E5" s="25">
        <v>78.432460000000006</v>
      </c>
      <c r="F5" s="22">
        <f>E5*0.5</f>
        <v>39.216230000000003</v>
      </c>
      <c r="G5" s="19">
        <v>69.66</v>
      </c>
      <c r="H5" s="17">
        <f>G5*0.1</f>
        <v>6.9660000000000002</v>
      </c>
      <c r="I5" s="17">
        <v>95.56</v>
      </c>
      <c r="J5" s="17">
        <f>I5*0.1</f>
        <v>9.5560000000000009</v>
      </c>
      <c r="K5" s="17">
        <v>73.75</v>
      </c>
      <c r="L5" s="17">
        <f>K5*0.1</f>
        <v>7.375</v>
      </c>
      <c r="M5" s="17">
        <v>70</v>
      </c>
      <c r="N5" s="17">
        <f>M5*0.2</f>
        <v>14</v>
      </c>
      <c r="O5" s="17">
        <f>F5+H5+J5+L5+N5</f>
        <v>77.113230000000001</v>
      </c>
      <c r="P5" s="16" t="s">
        <v>139</v>
      </c>
      <c r="Q5" s="6"/>
      <c r="R5" s="83"/>
    </row>
    <row r="6" spans="1:18" ht="18" customHeight="1" thickBot="1">
      <c r="A6" s="51">
        <v>2</v>
      </c>
      <c r="B6" s="48" t="s">
        <v>117</v>
      </c>
      <c r="C6" s="37" t="s">
        <v>5</v>
      </c>
      <c r="D6" s="37" t="s">
        <v>10</v>
      </c>
      <c r="E6" s="78">
        <v>66.170779999999993</v>
      </c>
      <c r="F6" s="45">
        <f>E6*0.5</f>
        <v>33.085389999999997</v>
      </c>
      <c r="G6" s="79">
        <v>83.9</v>
      </c>
      <c r="H6" s="80">
        <f>G6*0.1</f>
        <v>8.39</v>
      </c>
      <c r="I6" s="80">
        <v>83.43</v>
      </c>
      <c r="J6" s="80">
        <f>I6*0.1</f>
        <v>8.3430000000000017</v>
      </c>
      <c r="K6" s="80">
        <v>62.5</v>
      </c>
      <c r="L6" s="80">
        <f>K6*0.1</f>
        <v>6.25</v>
      </c>
      <c r="M6" s="80">
        <v>70</v>
      </c>
      <c r="N6" s="80">
        <f>M6*0.2</f>
        <v>14</v>
      </c>
      <c r="O6" s="80">
        <f>F6+H6+J6+L6+N6</f>
        <v>70.068389999999994</v>
      </c>
      <c r="P6" s="37" t="s">
        <v>139</v>
      </c>
      <c r="Q6" s="84"/>
      <c r="R6" s="85"/>
    </row>
    <row r="9" spans="1:18">
      <c r="B9" s="145" t="s">
        <v>156</v>
      </c>
      <c r="C9" s="145"/>
      <c r="D9" s="145"/>
    </row>
    <row r="10" spans="1:18">
      <c r="B10" s="143" t="s">
        <v>157</v>
      </c>
      <c r="C10" s="144"/>
      <c r="D10" s="144"/>
    </row>
    <row r="11" spans="1:18">
      <c r="B11" s="143" t="s">
        <v>158</v>
      </c>
      <c r="C11" s="144"/>
      <c r="D11" s="144"/>
    </row>
    <row r="12" spans="1:18">
      <c r="B12" s="144"/>
      <c r="C12" s="144"/>
      <c r="D12" s="144"/>
    </row>
    <row r="13" spans="1:18">
      <c r="B13" s="144" t="s">
        <v>155</v>
      </c>
      <c r="C13" s="144"/>
      <c r="D13" s="144"/>
    </row>
    <row r="14" spans="1:18">
      <c r="B14" s="144" t="s">
        <v>153</v>
      </c>
      <c r="C14" s="144"/>
      <c r="D14" s="144"/>
    </row>
    <row r="15" spans="1:18">
      <c r="B15" s="144" t="s">
        <v>154</v>
      </c>
      <c r="C15" s="144"/>
      <c r="D15" s="144"/>
    </row>
  </sheetData>
  <sortState ref="A5:O6">
    <sortCondition descending="1" ref="O5:O6"/>
  </sortState>
  <mergeCells count="1">
    <mergeCell ref="A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10" sqref="B10:D16"/>
    </sheetView>
  </sheetViews>
  <sheetFormatPr defaultRowHeight="15"/>
  <cols>
    <col min="1" max="1" width="8.140625" customWidth="1"/>
    <col min="2" max="2" width="34.7109375" customWidth="1"/>
    <col min="3" max="3" width="17.28515625" customWidth="1"/>
    <col min="4" max="4" width="15" customWidth="1"/>
    <col min="5" max="5" width="11.85546875" customWidth="1"/>
    <col min="6" max="6" width="10.140625" customWidth="1"/>
    <col min="7" max="7" width="11.28515625" customWidth="1"/>
    <col min="8" max="8" width="8.5703125" customWidth="1"/>
    <col min="10" max="10" width="10.5703125" customWidth="1"/>
    <col min="11" max="11" width="10" customWidth="1"/>
    <col min="12" max="12" width="12.28515625" customWidth="1"/>
  </cols>
  <sheetData>
    <row r="1" spans="1:12" ht="67.5" customHeight="1">
      <c r="A1" s="67"/>
      <c r="B1" s="128" t="s">
        <v>148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68"/>
      <c r="B2" s="9" t="s">
        <v>129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43.5">
      <c r="A3" s="41" t="s">
        <v>4</v>
      </c>
      <c r="B3" s="10" t="s">
        <v>0</v>
      </c>
      <c r="C3" s="10" t="s">
        <v>1</v>
      </c>
      <c r="D3" s="10" t="s">
        <v>8</v>
      </c>
      <c r="E3" s="10" t="s">
        <v>14</v>
      </c>
      <c r="F3" s="10" t="s">
        <v>3</v>
      </c>
      <c r="G3" s="11" t="s">
        <v>2</v>
      </c>
      <c r="H3" s="11" t="s">
        <v>135</v>
      </c>
      <c r="I3" s="11" t="s">
        <v>134</v>
      </c>
      <c r="J3" s="11" t="s">
        <v>136</v>
      </c>
      <c r="K3" s="11" t="s">
        <v>15</v>
      </c>
      <c r="L3" s="32" t="s">
        <v>17</v>
      </c>
    </row>
    <row r="4" spans="1:12">
      <c r="A4" s="49">
        <v>1</v>
      </c>
      <c r="B4" s="15" t="s">
        <v>40</v>
      </c>
      <c r="C4" s="16" t="s">
        <v>5</v>
      </c>
      <c r="D4" s="16" t="s">
        <v>9</v>
      </c>
      <c r="E4" s="26">
        <v>75.809650000000005</v>
      </c>
      <c r="F4" s="22">
        <f>E4*0.5</f>
        <v>37.904825000000002</v>
      </c>
      <c r="G4" s="26">
        <v>72.88</v>
      </c>
      <c r="H4" s="22">
        <f>G4*0.3</f>
        <v>21.863999999999997</v>
      </c>
      <c r="I4" s="22">
        <v>69</v>
      </c>
      <c r="J4" s="22">
        <f>I4*0.2</f>
        <v>13.8</v>
      </c>
      <c r="K4" s="22">
        <f>F4+H4+J4</f>
        <v>73.568825000000004</v>
      </c>
      <c r="L4" s="50" t="s">
        <v>139</v>
      </c>
    </row>
    <row r="5" spans="1:12">
      <c r="A5" s="49">
        <v>2</v>
      </c>
      <c r="B5" s="15" t="s">
        <v>39</v>
      </c>
      <c r="C5" s="16" t="s">
        <v>5</v>
      </c>
      <c r="D5" s="16" t="s">
        <v>9</v>
      </c>
      <c r="E5" s="26">
        <v>81.201819999999998</v>
      </c>
      <c r="F5" s="22">
        <f>E5*0.5</f>
        <v>40.600909999999999</v>
      </c>
      <c r="G5" s="26">
        <v>66.63</v>
      </c>
      <c r="H5" s="22">
        <f t="shared" ref="H5:H7" si="0">G5*0.3</f>
        <v>19.988999999999997</v>
      </c>
      <c r="I5" s="63">
        <v>16</v>
      </c>
      <c r="J5" s="63">
        <f t="shared" ref="J5:J7" si="1">I5*0.2</f>
        <v>3.2</v>
      </c>
      <c r="K5" s="63">
        <f t="shared" ref="K5:K7" si="2">F5+H5+J5</f>
        <v>63.789909999999999</v>
      </c>
      <c r="L5" s="86" t="s">
        <v>138</v>
      </c>
    </row>
    <row r="6" spans="1:12">
      <c r="A6" s="49">
        <v>3</v>
      </c>
      <c r="B6" s="15" t="s">
        <v>38</v>
      </c>
      <c r="C6" s="16" t="s">
        <v>5</v>
      </c>
      <c r="D6" s="16" t="s">
        <v>9</v>
      </c>
      <c r="E6" s="26">
        <v>58.22101</v>
      </c>
      <c r="F6" s="22">
        <f>E6*0.5</f>
        <v>29.110505</v>
      </c>
      <c r="G6" s="26">
        <v>71.760000000000005</v>
      </c>
      <c r="H6" s="22">
        <f t="shared" si="0"/>
        <v>21.528000000000002</v>
      </c>
      <c r="I6" s="63">
        <v>21</v>
      </c>
      <c r="J6" s="63">
        <f t="shared" si="1"/>
        <v>4.2</v>
      </c>
      <c r="K6" s="63">
        <f t="shared" si="2"/>
        <v>54.838505000000005</v>
      </c>
      <c r="L6" s="86" t="s">
        <v>138</v>
      </c>
    </row>
    <row r="7" spans="1:12" ht="15.75" thickBot="1">
      <c r="A7" s="51">
        <v>4</v>
      </c>
      <c r="B7" s="71" t="s">
        <v>37</v>
      </c>
      <c r="C7" s="37" t="s">
        <v>5</v>
      </c>
      <c r="D7" s="37" t="s">
        <v>9</v>
      </c>
      <c r="E7" s="44">
        <v>62.389139999999998</v>
      </c>
      <c r="F7" s="45">
        <f>E7*0.5</f>
        <v>31.194569999999999</v>
      </c>
      <c r="G7" s="44">
        <v>59.31</v>
      </c>
      <c r="H7" s="45">
        <f t="shared" si="0"/>
        <v>17.792999999999999</v>
      </c>
      <c r="I7" s="87">
        <v>21</v>
      </c>
      <c r="J7" s="87">
        <f t="shared" si="1"/>
        <v>4.2</v>
      </c>
      <c r="K7" s="87">
        <f t="shared" si="2"/>
        <v>53.187570000000001</v>
      </c>
      <c r="L7" s="88" t="s">
        <v>138</v>
      </c>
    </row>
    <row r="10" spans="1:12">
      <c r="B10" s="145" t="s">
        <v>156</v>
      </c>
      <c r="C10" s="145"/>
      <c r="D10" s="145"/>
    </row>
    <row r="11" spans="1:12">
      <c r="B11" s="143" t="s">
        <v>157</v>
      </c>
      <c r="C11" s="144"/>
      <c r="D11" s="144"/>
    </row>
    <row r="12" spans="1:12">
      <c r="B12" s="143" t="s">
        <v>158</v>
      </c>
      <c r="C12" s="144"/>
      <c r="D12" s="144"/>
    </row>
    <row r="13" spans="1:12">
      <c r="B13" s="144"/>
      <c r="C13" s="144"/>
      <c r="D13" s="144"/>
    </row>
    <row r="14" spans="1:12">
      <c r="B14" s="144" t="s">
        <v>155</v>
      </c>
      <c r="C14" s="144"/>
      <c r="D14" s="144"/>
    </row>
    <row r="15" spans="1:12">
      <c r="B15" s="144" t="s">
        <v>153</v>
      </c>
      <c r="C15" s="144"/>
      <c r="D15" s="144"/>
    </row>
    <row r="16" spans="1:12">
      <c r="B16" s="144" t="s">
        <v>154</v>
      </c>
      <c r="C16" s="144"/>
      <c r="D16" s="144"/>
    </row>
  </sheetData>
  <mergeCells count="1">
    <mergeCell ref="B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L13"/>
  <sheetViews>
    <sheetView workbookViewId="0">
      <selection activeCell="B7" sqref="B7:D13"/>
    </sheetView>
  </sheetViews>
  <sheetFormatPr defaultRowHeight="15"/>
  <cols>
    <col min="1" max="1" width="7.7109375" customWidth="1"/>
    <col min="2" max="2" width="34.7109375" customWidth="1"/>
    <col min="3" max="3" width="29.28515625" customWidth="1"/>
    <col min="4" max="4" width="15.28515625" customWidth="1"/>
    <col min="5" max="5" width="10.5703125" customWidth="1"/>
    <col min="6" max="6" width="7.85546875" customWidth="1"/>
    <col min="7" max="7" width="10.42578125" customWidth="1"/>
    <col min="8" max="8" width="7.28515625" customWidth="1"/>
    <col min="9" max="9" width="11" customWidth="1"/>
    <col min="10" max="10" width="14.140625" customWidth="1"/>
    <col min="11" max="11" width="11.140625" customWidth="1"/>
    <col min="12" max="12" width="13.140625" customWidth="1"/>
  </cols>
  <sheetData>
    <row r="1" spans="1:12" ht="45" customHeight="1">
      <c r="A1" s="67"/>
      <c r="B1" s="128" t="s">
        <v>147</v>
      </c>
      <c r="C1" s="128"/>
      <c r="D1" s="128"/>
      <c r="E1" s="128"/>
      <c r="F1" s="128"/>
      <c r="G1" s="128"/>
      <c r="H1" s="128"/>
      <c r="I1" s="128"/>
      <c r="J1" s="128"/>
      <c r="K1" s="128"/>
      <c r="L1" s="120"/>
    </row>
    <row r="2" spans="1:12">
      <c r="A2" s="115"/>
      <c r="B2" s="9" t="s">
        <v>11</v>
      </c>
      <c r="C2" s="65"/>
      <c r="D2" s="65"/>
      <c r="E2" s="65"/>
      <c r="F2" s="65"/>
      <c r="G2" s="65"/>
      <c r="H2" s="65"/>
      <c r="I2" s="65"/>
      <c r="J2" s="65"/>
      <c r="K2" s="65"/>
      <c r="L2" s="30"/>
    </row>
    <row r="3" spans="1:12" ht="43.5">
      <c r="A3" s="41" t="s">
        <v>4</v>
      </c>
      <c r="B3" s="10" t="s">
        <v>0</v>
      </c>
      <c r="C3" s="10" t="s">
        <v>1</v>
      </c>
      <c r="D3" s="11" t="s">
        <v>8</v>
      </c>
      <c r="E3" s="11" t="s">
        <v>14</v>
      </c>
      <c r="F3" s="11" t="s">
        <v>3</v>
      </c>
      <c r="G3" s="11" t="s">
        <v>2</v>
      </c>
      <c r="H3" s="11" t="s">
        <v>135</v>
      </c>
      <c r="I3" s="11" t="s">
        <v>134</v>
      </c>
      <c r="J3" s="11" t="s">
        <v>136</v>
      </c>
      <c r="K3" s="11" t="s">
        <v>15</v>
      </c>
      <c r="L3" s="32" t="s">
        <v>17</v>
      </c>
    </row>
    <row r="4" spans="1:12">
      <c r="A4" s="49">
        <v>1</v>
      </c>
      <c r="B4" s="15" t="s">
        <v>112</v>
      </c>
      <c r="C4" s="16" t="s">
        <v>31</v>
      </c>
      <c r="D4" s="16" t="s">
        <v>9</v>
      </c>
      <c r="E4" s="26">
        <v>68.186629999999994</v>
      </c>
      <c r="F4" s="22">
        <f>E4*0.5</f>
        <v>34.093314999999997</v>
      </c>
      <c r="G4" s="26">
        <v>57.06</v>
      </c>
      <c r="H4" s="22">
        <f>G4*0.3</f>
        <v>17.117999999999999</v>
      </c>
      <c r="I4" s="22">
        <v>50</v>
      </c>
      <c r="J4" s="22">
        <f>I4*0.2</f>
        <v>10</v>
      </c>
      <c r="K4" s="22">
        <f>F4+H4+J4</f>
        <v>61.211314999999999</v>
      </c>
      <c r="L4" s="50" t="s">
        <v>139</v>
      </c>
    </row>
    <row r="5" spans="1:12" ht="15.75" thickBo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</row>
    <row r="7" spans="1:12">
      <c r="B7" s="145" t="s">
        <v>156</v>
      </c>
      <c r="C7" s="145"/>
      <c r="D7" s="145"/>
    </row>
    <row r="8" spans="1:12">
      <c r="B8" s="143" t="s">
        <v>157</v>
      </c>
      <c r="C8" s="144"/>
      <c r="D8" s="144"/>
    </row>
    <row r="9" spans="1:12">
      <c r="B9" s="143" t="s">
        <v>158</v>
      </c>
      <c r="C9" s="144"/>
      <c r="D9" s="144"/>
    </row>
    <row r="10" spans="1:12">
      <c r="B10" s="144"/>
      <c r="C10" s="144"/>
      <c r="D10" s="144"/>
    </row>
    <row r="11" spans="1:12">
      <c r="B11" s="144" t="s">
        <v>155</v>
      </c>
      <c r="C11" s="144"/>
      <c r="D11" s="144"/>
    </row>
    <row r="12" spans="1:12">
      <c r="B12" s="144" t="s">
        <v>153</v>
      </c>
      <c r="C12" s="144"/>
      <c r="D12" s="144"/>
    </row>
    <row r="13" spans="1:12">
      <c r="B13" s="144" t="s">
        <v>154</v>
      </c>
      <c r="C13" s="144"/>
      <c r="D13" s="144"/>
    </row>
  </sheetData>
  <sortState ref="B3:L8">
    <sortCondition descending="1" ref="K3:K8"/>
  </sortState>
  <mergeCells count="1">
    <mergeCell ref="B1:K1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GIDA MÜH.</vt:lpstr>
      <vt:lpstr>MAKİNE MÜH.</vt:lpstr>
      <vt:lpstr>MALZEME MÜH.</vt:lpstr>
      <vt:lpstr>MB ENERJİ</vt:lpstr>
      <vt:lpstr>MB ELEKTRİK MÜH.</vt:lpstr>
      <vt:lpstr>MB BİLGİSAYAR MÜH.</vt:lpstr>
      <vt:lpstr>biyomühendislik doktora</vt:lpstr>
      <vt:lpstr>biyomühendislik</vt:lpstr>
      <vt:lpstr>Fbt fizik</vt:lpstr>
      <vt:lpstr>Fbt Biyoloji</vt:lpstr>
      <vt:lpstr>Fbt Mat</vt:lpstr>
      <vt:lpstr>Fbt Kimya</vt:lpstr>
      <vt:lpstr>matematik doktora</vt:lpstr>
      <vt:lpstr>Matematik</vt:lpstr>
      <vt:lpstr>Biyoloji</vt:lpstr>
      <vt:lpstr>Fizik</vt:lpstr>
      <vt:lpstr>Fizik doktora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2019-01-23T10:29:43Z</dcterms:modified>
</cp:coreProperties>
</file>