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firstSheet="3" activeTab="12"/>
  </bookViews>
  <sheets>
    <sheet name="Gıda Müh." sheetId="4" r:id="rId1"/>
    <sheet name="İT Bilgisayar" sheetId="11" r:id="rId2"/>
    <sheet name="İT Enerji Sis." sheetId="12" r:id="rId3"/>
    <sheet name="İt. Makine" sheetId="13" r:id="rId4"/>
    <sheet name="İT. Elektrik" sheetId="14" r:id="rId5"/>
    <sheet name="İT Malzeme" sheetId="15" r:id="rId6"/>
    <sheet name="Fbt Biyoloji" sheetId="16" r:id="rId7"/>
    <sheet name="Fbt Kimya" sheetId="17" r:id="rId8"/>
    <sheet name="Matematik" sheetId="18" r:id="rId9"/>
    <sheet name="Kimya" sheetId="19" r:id="rId10"/>
    <sheet name="Biyoloji" sheetId="20" r:id="rId11"/>
    <sheet name="Fizik" sheetId="21" r:id="rId12"/>
    <sheet name="Biyomühendislik" sheetId="22" r:id="rId13"/>
  </sheets>
  <externalReferences>
    <externalReference r:id="rId14"/>
  </externalReferences>
  <definedNames>
    <definedName name="_xlnm._FilterDatabase" localSheetId="0" hidden="1">'Gıda Müh.'!#REF!</definedName>
    <definedName name="_xlnm._FilterDatabase" localSheetId="2" hidden="1">'İT Enerji Sis.'!#REF!</definedName>
  </definedNames>
  <calcPr calcId="124519"/>
</workbook>
</file>

<file path=xl/calcChain.xml><?xml version="1.0" encoding="utf-8"?>
<calcChain xmlns="http://schemas.openxmlformats.org/spreadsheetml/2006/main">
  <c r="J9" i="11"/>
  <c r="N16" i="22"/>
  <c r="L16"/>
  <c r="I16"/>
  <c r="J16" s="1"/>
  <c r="H16"/>
  <c r="F16"/>
  <c r="E16"/>
  <c r="D16"/>
  <c r="C16"/>
  <c r="B16"/>
  <c r="N15"/>
  <c r="L15"/>
  <c r="I15"/>
  <c r="J15" s="1"/>
  <c r="H15"/>
  <c r="F15"/>
  <c r="E15"/>
  <c r="D15"/>
  <c r="C15"/>
  <c r="B15"/>
  <c r="N14"/>
  <c r="L14"/>
  <c r="I14"/>
  <c r="J14" s="1"/>
  <c r="H14"/>
  <c r="F14"/>
  <c r="E14"/>
  <c r="D14"/>
  <c r="C14"/>
  <c r="B14"/>
  <c r="N13"/>
  <c r="L13"/>
  <c r="I13"/>
  <c r="J13" s="1"/>
  <c r="H13"/>
  <c r="F13"/>
  <c r="E13"/>
  <c r="D13"/>
  <c r="C13"/>
  <c r="B13"/>
  <c r="J5"/>
  <c r="H5"/>
  <c r="I8" i="21"/>
  <c r="F8"/>
  <c r="G8" s="1"/>
  <c r="J8" s="1"/>
  <c r="I7"/>
  <c r="F7"/>
  <c r="G7" s="1"/>
  <c r="J7" s="1"/>
  <c r="I6"/>
  <c r="F6"/>
  <c r="G6" s="1"/>
  <c r="J6" s="1"/>
  <c r="I5"/>
  <c r="G5"/>
  <c r="J5" s="1"/>
  <c r="F5"/>
  <c r="G11" i="20"/>
  <c r="I10"/>
  <c r="G10"/>
  <c r="J10" s="1"/>
  <c r="I9"/>
  <c r="G9"/>
  <c r="J9" s="1"/>
  <c r="I8"/>
  <c r="G8"/>
  <c r="J8" s="1"/>
  <c r="I7"/>
  <c r="G7"/>
  <c r="J7" s="1"/>
  <c r="I6"/>
  <c r="G6"/>
  <c r="J6" s="1"/>
  <c r="I5"/>
  <c r="G5"/>
  <c r="J5" s="1"/>
  <c r="G10" i="19"/>
  <c r="I9"/>
  <c r="G9"/>
  <c r="J9" s="1"/>
  <c r="I8"/>
  <c r="G8"/>
  <c r="J8" s="1"/>
  <c r="I7"/>
  <c r="G7"/>
  <c r="J7" s="1"/>
  <c r="I6"/>
  <c r="G6"/>
  <c r="J6" s="1"/>
  <c r="I5"/>
  <c r="G5"/>
  <c r="J5" s="1"/>
  <c r="I10" i="18"/>
  <c r="G10"/>
  <c r="I11"/>
  <c r="G11"/>
  <c r="I8"/>
  <c r="G8"/>
  <c r="I9"/>
  <c r="G9"/>
  <c r="I6"/>
  <c r="G6"/>
  <c r="I7"/>
  <c r="G7"/>
  <c r="I5"/>
  <c r="G5"/>
  <c r="F5" i="17"/>
  <c r="G5" s="1"/>
  <c r="E5"/>
  <c r="D5"/>
  <c r="C5"/>
  <c r="B5"/>
  <c r="I6" i="16"/>
  <c r="G6"/>
  <c r="J6" s="1"/>
  <c r="I5"/>
  <c r="G5"/>
  <c r="J5" s="1"/>
  <c r="I7" i="15"/>
  <c r="G7"/>
  <c r="J7" s="1"/>
  <c r="I6"/>
  <c r="G6"/>
  <c r="J6" s="1"/>
  <c r="I5"/>
  <c r="G5"/>
  <c r="J5" s="1"/>
  <c r="G17" i="14"/>
  <c r="I16"/>
  <c r="G16"/>
  <c r="J16" s="1"/>
  <c r="I15"/>
  <c r="G15"/>
  <c r="J15" s="1"/>
  <c r="I14"/>
  <c r="G14"/>
  <c r="J14" s="1"/>
  <c r="I13"/>
  <c r="G13"/>
  <c r="J13" s="1"/>
  <c r="I12"/>
  <c r="G12"/>
  <c r="J12" s="1"/>
  <c r="I11"/>
  <c r="G11"/>
  <c r="J11" s="1"/>
  <c r="I10"/>
  <c r="G10"/>
  <c r="J10" s="1"/>
  <c r="I9"/>
  <c r="G9"/>
  <c r="J9" s="1"/>
  <c r="I8"/>
  <c r="G8"/>
  <c r="J8" s="1"/>
  <c r="I7"/>
  <c r="G7"/>
  <c r="J7" s="1"/>
  <c r="I6"/>
  <c r="G6"/>
  <c r="J6" s="1"/>
  <c r="I5"/>
  <c r="G5"/>
  <c r="J5" s="1"/>
  <c r="I9" i="13"/>
  <c r="G9"/>
  <c r="J9" s="1"/>
  <c r="I8"/>
  <c r="G8"/>
  <c r="J8" s="1"/>
  <c r="I7"/>
  <c r="G7"/>
  <c r="J7" s="1"/>
  <c r="I6"/>
  <c r="G6"/>
  <c r="J6" s="1"/>
  <c r="I5"/>
  <c r="G5"/>
  <c r="J5" s="1"/>
  <c r="I9" i="12"/>
  <c r="G9"/>
  <c r="J9" s="1"/>
  <c r="I8"/>
  <c r="G8"/>
  <c r="J8" s="1"/>
  <c r="I7"/>
  <c r="G7"/>
  <c r="J7" s="1"/>
  <c r="I6"/>
  <c r="G6"/>
  <c r="J6" s="1"/>
  <c r="I5"/>
  <c r="G5"/>
  <c r="J5" s="1"/>
  <c r="I11" i="11"/>
  <c r="G11"/>
  <c r="J11" s="1"/>
  <c r="G10"/>
  <c r="I9"/>
  <c r="G9"/>
  <c r="I8"/>
  <c r="G8"/>
  <c r="J8" s="1"/>
  <c r="I7"/>
  <c r="G7"/>
  <c r="J7" s="1"/>
  <c r="I6"/>
  <c r="G6"/>
  <c r="J6" s="1"/>
  <c r="I5"/>
  <c r="G5"/>
  <c r="J5" s="1"/>
  <c r="G18" i="4"/>
  <c r="G17"/>
  <c r="I16"/>
  <c r="G16"/>
  <c r="J16" s="1"/>
  <c r="I15"/>
  <c r="G15"/>
  <c r="J15" s="1"/>
  <c r="I14"/>
  <c r="G14"/>
  <c r="J14" s="1"/>
  <c r="I13"/>
  <c r="G13"/>
  <c r="J13" s="1"/>
  <c r="I12"/>
  <c r="G12"/>
  <c r="J12" s="1"/>
  <c r="I11"/>
  <c r="G11"/>
  <c r="J11" s="1"/>
  <c r="I10"/>
  <c r="G10"/>
  <c r="J10" s="1"/>
  <c r="I9"/>
  <c r="G9"/>
  <c r="J9" s="1"/>
  <c r="I8"/>
  <c r="G8"/>
  <c r="J8" s="1"/>
  <c r="I7"/>
  <c r="G7"/>
  <c r="J7" s="1"/>
  <c r="I6"/>
  <c r="G6"/>
  <c r="J6" s="1"/>
  <c r="I5"/>
  <c r="G5"/>
  <c r="J5" s="1"/>
  <c r="J5" i="18" l="1"/>
  <c r="J7"/>
  <c r="J6"/>
  <c r="J9"/>
  <c r="J8"/>
  <c r="J11"/>
  <c r="J10"/>
  <c r="K5" i="22"/>
  <c r="O14"/>
  <c r="O15"/>
  <c r="O13"/>
  <c r="O16"/>
</calcChain>
</file>

<file path=xl/sharedStrings.xml><?xml version="1.0" encoding="utf-8"?>
<sst xmlns="http://schemas.openxmlformats.org/spreadsheetml/2006/main" count="438" uniqueCount="117">
  <si>
    <t>FEN BİLİMLERİ ENSTİTÜSÜ 2017-2018 BAHAR YARIYILI TEZLİ YÜKSEK LİSANS  SONUÇLARI</t>
  </si>
  <si>
    <t>Kontenjan:10</t>
  </si>
  <si>
    <t>Sıra No</t>
  </si>
  <si>
    <t>Adı  Soyadı</t>
  </si>
  <si>
    <t xml:space="preserve">Anabilim Dalı </t>
  </si>
  <si>
    <t>Ales Puanı</t>
  </si>
  <si>
    <t>Ales%50</t>
  </si>
  <si>
    <t>Lisans Puanı</t>
  </si>
  <si>
    <t>Lisans%30</t>
  </si>
  <si>
    <t>Toplam Puan</t>
  </si>
  <si>
    <t>Sonuç</t>
  </si>
  <si>
    <t>Gizem ÇELİKDEMİR</t>
  </si>
  <si>
    <t>Gıda Müh.</t>
  </si>
  <si>
    <t>BAŞARILI</t>
  </si>
  <si>
    <t>Burhanettin YÜREKLİ</t>
  </si>
  <si>
    <t>Ayşe DURAN</t>
  </si>
  <si>
    <t>BAŞARISIZ</t>
  </si>
  <si>
    <t>Büşra KESKİN</t>
  </si>
  <si>
    <t>Tuba KAYAHAN</t>
  </si>
  <si>
    <t>Derya BULUTDAĞ</t>
  </si>
  <si>
    <t>Zeynep Feyza ÖZ</t>
  </si>
  <si>
    <t>Yunus Emre TÜRKOĞLU</t>
  </si>
  <si>
    <t>Buket AZDEMİR</t>
  </si>
  <si>
    <t>İsmail VARLI</t>
  </si>
  <si>
    <t>Atilla SUCU</t>
  </si>
  <si>
    <t>Cengiz ÖZKAN</t>
  </si>
  <si>
    <t>Rümeysa Betül ÇİFTCİ</t>
  </si>
  <si>
    <t>GİRMEDİ</t>
  </si>
  <si>
    <t>Hatice Berrin GÜLEÇ ALAGÖZ</t>
  </si>
  <si>
    <t>*Mülakat sınavından 50 puan ve üzeri alamayan adaylar başarısız sayılır.</t>
  </si>
  <si>
    <t>Kontenjan:4</t>
  </si>
  <si>
    <t>Sema BİLEKYİĞİT</t>
  </si>
  <si>
    <t>İleri Teknolojiler</t>
  </si>
  <si>
    <t>İbrahim ERMİŞ</t>
  </si>
  <si>
    <t>Kaan TUNÇ</t>
  </si>
  <si>
    <t>İsmail ÖZAL</t>
  </si>
  <si>
    <t>Osman Zeki İNAN</t>
  </si>
  <si>
    <t>Mustafa GÜNALTAY</t>
  </si>
  <si>
    <t>Seher SEZGİN</t>
  </si>
  <si>
    <t>Kontenjan:7</t>
  </si>
  <si>
    <t>Fethi AŞIR</t>
  </si>
  <si>
    <t>Sinan ÖZBAKIR</t>
  </si>
  <si>
    <t>Betül ERÇEK</t>
  </si>
  <si>
    <t>Bülent BAYSAL</t>
  </si>
  <si>
    <t>Züleyha Merve İLKİLERİ</t>
  </si>
  <si>
    <t>Kontenjan:5</t>
  </si>
  <si>
    <t>Sami Safa ALKAN</t>
  </si>
  <si>
    <t>Onur SARIKAYA</t>
  </si>
  <si>
    <t>Ahmet ARSLAN</t>
  </si>
  <si>
    <t>Ali ALADAĞ</t>
  </si>
  <si>
    <t>Yahya Kemal KARADUMAN</t>
  </si>
  <si>
    <t>Kontenjan:15</t>
  </si>
  <si>
    <t>Recep Tanıl CENGİZ</t>
  </si>
  <si>
    <t>Mesut ALAGÖZ</t>
  </si>
  <si>
    <t>Mücahit ÜNAY</t>
  </si>
  <si>
    <t>Pınar YERLİKAYA</t>
  </si>
  <si>
    <t>Ömer ÖZDEN</t>
  </si>
  <si>
    <t>Feride Gülnihal CENGİZ</t>
  </si>
  <si>
    <t>Hüseyin Semih DEMİR</t>
  </si>
  <si>
    <t>Resul BÜTÜNER</t>
  </si>
  <si>
    <t>Cüneyt YİGEN</t>
  </si>
  <si>
    <t>Tacettin Gürcan KIYAR</t>
  </si>
  <si>
    <t>Mehmet KEHYA</t>
  </si>
  <si>
    <t>Mustafa AKIN</t>
  </si>
  <si>
    <t>Şükrü YÜKSEL</t>
  </si>
  <si>
    <t>Kontenjan:8</t>
  </si>
  <si>
    <t>Ali KOCA</t>
  </si>
  <si>
    <t>Öznur KIR</t>
  </si>
  <si>
    <t>Onur TUR</t>
  </si>
  <si>
    <t>Kayhan KUTAY</t>
  </si>
  <si>
    <t>Fen Bilimleri ve Tek.</t>
  </si>
  <si>
    <t>Zeynep SAZAK</t>
  </si>
  <si>
    <t>Kontenjan:16</t>
  </si>
  <si>
    <t>Fatma YAVUZ</t>
  </si>
  <si>
    <t>Matematik</t>
  </si>
  <si>
    <t>Yeşim TUNÇ TEZ</t>
  </si>
  <si>
    <t>Dilek DEMİRHAN</t>
  </si>
  <si>
    <t>Rukiye ERTAN</t>
  </si>
  <si>
    <t>Mehmet MÜSLÜMOĞLU</t>
  </si>
  <si>
    <t>Halime YILMAZ</t>
  </si>
  <si>
    <t>Numan YAMAN</t>
  </si>
  <si>
    <t>İsmail ERYILMAZ</t>
  </si>
  <si>
    <t>Kimya</t>
  </si>
  <si>
    <t>Esra YILDIRIM</t>
  </si>
  <si>
    <t>Esma SEVİM</t>
  </si>
  <si>
    <t>Kısmet KAN</t>
  </si>
  <si>
    <t>Mehmet KESİK</t>
  </si>
  <si>
    <t>Şerife TÜN</t>
  </si>
  <si>
    <t>,</t>
  </si>
  <si>
    <t>Nuri KURAL</t>
  </si>
  <si>
    <t>Biyoloji</t>
  </si>
  <si>
    <t>Nursun ATASOY</t>
  </si>
  <si>
    <t>Kübra Nur İŞLİ</t>
  </si>
  <si>
    <t>Nebi YÜNSEL</t>
  </si>
  <si>
    <t>Bilal GÜMÜŞTAŞ</t>
  </si>
  <si>
    <t>Sinan ÇOŞKUN</t>
  </si>
  <si>
    <t>Onur ÇETİNER</t>
  </si>
  <si>
    <t>Kontenjan:06</t>
  </si>
  <si>
    <t>Mehmet YAZAR</t>
  </si>
  <si>
    <t>Fizik</t>
  </si>
  <si>
    <t>Ali ÇIBIK</t>
  </si>
  <si>
    <t>Musa ORUÇ</t>
  </si>
  <si>
    <t>Ali ÖZBAKIR</t>
  </si>
  <si>
    <t>Kontenjan:2</t>
  </si>
  <si>
    <t>Program</t>
  </si>
  <si>
    <t>Büşra UYAR</t>
  </si>
  <si>
    <t>Biyomühendislik</t>
  </si>
  <si>
    <t>Yüksek Lisans</t>
  </si>
  <si>
    <t>FEN BİLİMLERİ ENSTİTÜSÜ 2017-2018 BAHAR YARIYILI DOKTORA SONUÇLARI</t>
  </si>
  <si>
    <t xml:space="preserve"> Lisans Puanı</t>
  </si>
  <si>
    <t>Lisans%10</t>
  </si>
  <si>
    <t>Yüksek Lisans Puanı</t>
  </si>
  <si>
    <t>Yüksek Lisans%10</t>
  </si>
  <si>
    <t>Dil Puanı</t>
  </si>
  <si>
    <t>Dil Puanı %10</t>
  </si>
  <si>
    <t>Bilim Sınavı Puanı %20</t>
  </si>
  <si>
    <t>Bilim Sınav Puanı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</si>
</sst>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/>
    <xf numFmtId="0" fontId="1" fillId="2" borderId="7" xfId="0" applyFont="1" applyFill="1" applyBorder="1"/>
    <xf numFmtId="0" fontId="1" fillId="2" borderId="7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3" borderId="7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0" fillId="3" borderId="0" xfId="0" applyFill="1"/>
    <xf numFmtId="0" fontId="2" fillId="0" borderId="0" xfId="0" applyFont="1" applyBorder="1"/>
    <xf numFmtId="0" fontId="2" fillId="2" borderId="0" xfId="0" applyFont="1" applyFill="1"/>
    <xf numFmtId="0" fontId="1" fillId="2" borderId="11" xfId="0" applyFont="1" applyFill="1" applyBorder="1"/>
    <xf numFmtId="0" fontId="1" fillId="2" borderId="7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4" borderId="0" xfId="0" applyFill="1"/>
    <xf numFmtId="0" fontId="2" fillId="2" borderId="0" xfId="0" applyFont="1" applyFill="1" applyAlignment="1">
      <alignment horizontal="center"/>
    </xf>
    <xf numFmtId="0" fontId="1" fillId="2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1" fillId="2" borderId="7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MU/Downloads/2017-2018%20bahar%20bilim%20s&#305;nav&#305;%20&#246;ncesi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Gıda Mühendisliği"/>
      <sheetName val="2"/>
      <sheetName val="İT Bilgisayar"/>
      <sheetName val="3"/>
      <sheetName val="İT Enerji Sist."/>
      <sheetName val="4"/>
      <sheetName val="it Makine"/>
      <sheetName val="5"/>
      <sheetName val="İT Elektrik"/>
      <sheetName val="6"/>
      <sheetName val="İT Malzeme"/>
      <sheetName val="7"/>
      <sheetName val="Fbt Biyoloji"/>
      <sheetName val="8"/>
      <sheetName val="Fbt Kimya"/>
      <sheetName val="9"/>
      <sheetName val="Matematik"/>
      <sheetName val="10"/>
      <sheetName val="Kimya"/>
      <sheetName val="11"/>
      <sheetName val="Biyoloji "/>
      <sheetName val="12"/>
      <sheetName val="Fizik"/>
      <sheetName val="13"/>
      <sheetName val="Biyomühendisli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B5" t="str">
            <v>Elif KARAASLAN</v>
          </cell>
          <cell r="C5" t="str">
            <v>Fen Bilimleri ve Tek.</v>
          </cell>
          <cell r="D5">
            <v>72.562479999999994</v>
          </cell>
          <cell r="E5">
            <v>36.281239999999997</v>
          </cell>
          <cell r="F5">
            <v>72.930000000000007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>
        <row r="5">
          <cell r="F5">
            <v>63.83</v>
          </cell>
        </row>
        <row r="6">
          <cell r="F6">
            <v>67.33</v>
          </cell>
        </row>
        <row r="7">
          <cell r="F7">
            <v>65.23</v>
          </cell>
        </row>
        <row r="8">
          <cell r="F8">
            <v>63.13</v>
          </cell>
        </row>
      </sheetData>
      <sheetData sheetId="24"/>
      <sheetData sheetId="25">
        <row r="13">
          <cell r="B13" t="str">
            <v>Eren BAYGIN</v>
          </cell>
          <cell r="C13" t="str">
            <v>Biyomühendislik</v>
          </cell>
          <cell r="D13" t="str">
            <v>Doktora</v>
          </cell>
          <cell r="E13">
            <v>81.100629999999995</v>
          </cell>
          <cell r="F13">
            <v>40.550314999999998</v>
          </cell>
          <cell r="I13">
            <v>96.73</v>
          </cell>
        </row>
        <row r="14">
          <cell r="B14" t="str">
            <v>Mukaddes KESKİNATEŞ</v>
          </cell>
          <cell r="C14" t="str">
            <v>Biyomühendislik</v>
          </cell>
          <cell r="D14" t="str">
            <v>Doktora</v>
          </cell>
          <cell r="E14">
            <v>72.588970000000003</v>
          </cell>
          <cell r="F14">
            <v>36.294485000000002</v>
          </cell>
          <cell r="I14">
            <v>93</v>
          </cell>
        </row>
        <row r="15">
          <cell r="B15" t="str">
            <v>Bedrettin DEMİR</v>
          </cell>
          <cell r="C15" t="str">
            <v>Biyomühendislik</v>
          </cell>
          <cell r="D15" t="str">
            <v>Doktora</v>
          </cell>
          <cell r="E15">
            <v>67.220389999999995</v>
          </cell>
          <cell r="F15">
            <v>33.610194999999997</v>
          </cell>
          <cell r="I15">
            <v>97.43</v>
          </cell>
        </row>
        <row r="16">
          <cell r="B16" t="str">
            <v>Aykut BOSTANCI</v>
          </cell>
          <cell r="C16" t="str">
            <v>Biyomühendislik</v>
          </cell>
          <cell r="D16" t="str">
            <v>Doktora</v>
          </cell>
          <cell r="E16">
            <v>67.644170000000003</v>
          </cell>
          <cell r="F16">
            <v>33.822085000000001</v>
          </cell>
          <cell r="I16">
            <v>92.76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11</v>
      </c>
      <c r="C5" s="5" t="s">
        <v>12</v>
      </c>
      <c r="D5" s="5">
        <v>60.151499999999999</v>
      </c>
      <c r="E5" s="5">
        <v>30.075749999999999</v>
      </c>
      <c r="F5" s="5">
        <v>83.9</v>
      </c>
      <c r="G5" s="5">
        <f>F5*0.3</f>
        <v>25.17</v>
      </c>
      <c r="H5" s="5">
        <v>58.7</v>
      </c>
      <c r="I5" s="5">
        <f t="shared" ref="I5:I16" si="0">H5/5</f>
        <v>11.74</v>
      </c>
      <c r="J5" s="5">
        <f t="shared" ref="J5:J16" si="1">E5+G5+I5</f>
        <v>66.985749999999996</v>
      </c>
      <c r="K5" s="5" t="s">
        <v>13</v>
      </c>
    </row>
    <row r="6" spans="1:12">
      <c r="A6" s="4">
        <v>2</v>
      </c>
      <c r="B6" s="5" t="s">
        <v>14</v>
      </c>
      <c r="C6" s="5" t="s">
        <v>12</v>
      </c>
      <c r="D6" s="5">
        <v>69.665949999999995</v>
      </c>
      <c r="E6" s="5">
        <v>34.832974999999998</v>
      </c>
      <c r="F6" s="5">
        <v>65</v>
      </c>
      <c r="G6" s="5">
        <f t="shared" ref="G6:G18" si="2">F6*0.3</f>
        <v>19.5</v>
      </c>
      <c r="H6" s="5">
        <v>52.2</v>
      </c>
      <c r="I6" s="5">
        <f t="shared" si="0"/>
        <v>10.440000000000001</v>
      </c>
      <c r="J6" s="5">
        <f t="shared" si="1"/>
        <v>64.772975000000002</v>
      </c>
      <c r="K6" s="5" t="s">
        <v>13</v>
      </c>
    </row>
    <row r="7" spans="1:12">
      <c r="A7" s="4">
        <v>3</v>
      </c>
      <c r="B7" s="5" t="s">
        <v>15</v>
      </c>
      <c r="C7" s="5" t="s">
        <v>12</v>
      </c>
      <c r="D7" s="5">
        <v>73.183480000000003</v>
      </c>
      <c r="E7" s="5">
        <v>36.591740000000001</v>
      </c>
      <c r="F7" s="5">
        <v>84.83</v>
      </c>
      <c r="G7" s="5">
        <f t="shared" si="2"/>
        <v>25.448999999999998</v>
      </c>
      <c r="H7" s="6">
        <v>38.4</v>
      </c>
      <c r="I7" s="6">
        <f t="shared" si="0"/>
        <v>7.68</v>
      </c>
      <c r="J7" s="6">
        <f t="shared" si="1"/>
        <v>69.720740000000006</v>
      </c>
      <c r="K7" s="6" t="s">
        <v>16</v>
      </c>
    </row>
    <row r="8" spans="1:12">
      <c r="A8" s="4">
        <v>4</v>
      </c>
      <c r="B8" s="5" t="s">
        <v>17</v>
      </c>
      <c r="C8" s="5" t="s">
        <v>12</v>
      </c>
      <c r="D8" s="5">
        <v>73.973010000000002</v>
      </c>
      <c r="E8" s="5">
        <v>36.986505000000001</v>
      </c>
      <c r="F8" s="5">
        <v>85.06</v>
      </c>
      <c r="G8" s="5">
        <f t="shared" si="2"/>
        <v>25.518000000000001</v>
      </c>
      <c r="H8" s="6">
        <v>22</v>
      </c>
      <c r="I8" s="6">
        <f t="shared" si="0"/>
        <v>4.4000000000000004</v>
      </c>
      <c r="J8" s="6">
        <f t="shared" si="1"/>
        <v>66.904505</v>
      </c>
      <c r="K8" s="6" t="s">
        <v>16</v>
      </c>
    </row>
    <row r="9" spans="1:12">
      <c r="A9" s="4">
        <v>5</v>
      </c>
      <c r="B9" s="5" t="s">
        <v>18</v>
      </c>
      <c r="C9" s="5" t="s">
        <v>12</v>
      </c>
      <c r="D9" s="5">
        <v>80.090130000000002</v>
      </c>
      <c r="E9" s="5">
        <v>40.045065000000001</v>
      </c>
      <c r="F9" s="5">
        <v>73.400000000000006</v>
      </c>
      <c r="G9" s="5">
        <f t="shared" si="2"/>
        <v>22.02</v>
      </c>
      <c r="H9" s="6">
        <v>24.9</v>
      </c>
      <c r="I9" s="6">
        <f t="shared" si="0"/>
        <v>4.9799999999999995</v>
      </c>
      <c r="J9" s="6">
        <f t="shared" si="1"/>
        <v>67.045065000000008</v>
      </c>
      <c r="K9" s="6" t="s">
        <v>16</v>
      </c>
    </row>
    <row r="10" spans="1:12">
      <c r="A10" s="4">
        <v>6</v>
      </c>
      <c r="B10" s="5" t="s">
        <v>19</v>
      </c>
      <c r="C10" s="5" t="s">
        <v>12</v>
      </c>
      <c r="D10" s="5">
        <v>56.556739999999998</v>
      </c>
      <c r="E10" s="5">
        <v>28.278369999999999</v>
      </c>
      <c r="F10" s="5">
        <v>89.5</v>
      </c>
      <c r="G10" s="5">
        <f t="shared" si="2"/>
        <v>26.849999999999998</v>
      </c>
      <c r="H10" s="6">
        <v>43.2</v>
      </c>
      <c r="I10" s="6">
        <f t="shared" si="0"/>
        <v>8.64</v>
      </c>
      <c r="J10" s="6">
        <f t="shared" si="1"/>
        <v>63.768369999999997</v>
      </c>
      <c r="K10" s="6" t="s">
        <v>16</v>
      </c>
    </row>
    <row r="11" spans="1:12">
      <c r="A11" s="4">
        <v>7</v>
      </c>
      <c r="B11" s="5" t="s">
        <v>20</v>
      </c>
      <c r="C11" s="5" t="s">
        <v>12</v>
      </c>
      <c r="D11" s="5">
        <v>75.392719999999997</v>
      </c>
      <c r="E11" s="5">
        <v>37.696359999999999</v>
      </c>
      <c r="F11" s="5">
        <v>68.260000000000005</v>
      </c>
      <c r="G11" s="5">
        <f t="shared" si="2"/>
        <v>20.478000000000002</v>
      </c>
      <c r="H11" s="6">
        <v>41.8</v>
      </c>
      <c r="I11" s="6">
        <f t="shared" si="0"/>
        <v>8.36</v>
      </c>
      <c r="J11" s="6">
        <f t="shared" si="1"/>
        <v>66.534359999999992</v>
      </c>
      <c r="K11" s="6" t="s">
        <v>16</v>
      </c>
    </row>
    <row r="12" spans="1:12">
      <c r="A12" s="4">
        <v>8</v>
      </c>
      <c r="B12" s="5" t="s">
        <v>21</v>
      </c>
      <c r="C12" s="5" t="s">
        <v>12</v>
      </c>
      <c r="D12" s="5">
        <v>65.597759999999994</v>
      </c>
      <c r="E12" s="5">
        <v>32.798879999999997</v>
      </c>
      <c r="F12" s="5">
        <v>69.900000000000006</v>
      </c>
      <c r="G12" s="5">
        <f t="shared" si="2"/>
        <v>20.970000000000002</v>
      </c>
      <c r="H12" s="6">
        <v>40.9</v>
      </c>
      <c r="I12" s="6">
        <f t="shared" si="0"/>
        <v>8.18</v>
      </c>
      <c r="J12" s="6">
        <f t="shared" si="1"/>
        <v>61.948879999999996</v>
      </c>
      <c r="K12" s="6" t="s">
        <v>16</v>
      </c>
    </row>
    <row r="13" spans="1:12">
      <c r="A13" s="4">
        <v>9</v>
      </c>
      <c r="B13" s="5" t="s">
        <v>22</v>
      </c>
      <c r="C13" s="5" t="s">
        <v>12</v>
      </c>
      <c r="D13" s="5">
        <v>68.412819999999996</v>
      </c>
      <c r="E13" s="5">
        <v>34.206409999999998</v>
      </c>
      <c r="F13" s="5">
        <v>72.930000000000007</v>
      </c>
      <c r="G13" s="5">
        <f t="shared" si="2"/>
        <v>21.879000000000001</v>
      </c>
      <c r="H13" s="6">
        <v>25.4</v>
      </c>
      <c r="I13" s="6">
        <f t="shared" si="0"/>
        <v>5.08</v>
      </c>
      <c r="J13" s="6">
        <f t="shared" si="1"/>
        <v>61.165409999999994</v>
      </c>
      <c r="K13" s="6" t="s">
        <v>16</v>
      </c>
    </row>
    <row r="14" spans="1:12">
      <c r="A14" s="4">
        <v>10</v>
      </c>
      <c r="B14" s="5" t="s">
        <v>23</v>
      </c>
      <c r="C14" s="5" t="s">
        <v>12</v>
      </c>
      <c r="D14" s="5">
        <v>67.395030000000006</v>
      </c>
      <c r="E14" s="5">
        <v>33.697515000000003</v>
      </c>
      <c r="F14" s="5">
        <v>71.3</v>
      </c>
      <c r="G14" s="5">
        <f t="shared" si="2"/>
        <v>21.389999999999997</v>
      </c>
      <c r="H14" s="6">
        <v>31.4</v>
      </c>
      <c r="I14" s="6">
        <f t="shared" si="0"/>
        <v>6.2799999999999994</v>
      </c>
      <c r="J14" s="6">
        <f t="shared" si="1"/>
        <v>61.367514999999997</v>
      </c>
      <c r="K14" s="6" t="s">
        <v>16</v>
      </c>
    </row>
    <row r="15" spans="1:12">
      <c r="A15" s="4">
        <v>11</v>
      </c>
      <c r="B15" s="5" t="s">
        <v>24</v>
      </c>
      <c r="C15" s="5" t="s">
        <v>12</v>
      </c>
      <c r="D15" s="5">
        <v>74.963920000000002</v>
      </c>
      <c r="E15" s="5">
        <v>37.481960000000001</v>
      </c>
      <c r="F15" s="5">
        <v>57.82</v>
      </c>
      <c r="G15" s="5">
        <f t="shared" si="2"/>
        <v>17.346</v>
      </c>
      <c r="H15" s="6">
        <v>30</v>
      </c>
      <c r="I15" s="6">
        <f t="shared" si="0"/>
        <v>6</v>
      </c>
      <c r="J15" s="6">
        <f t="shared" si="1"/>
        <v>60.827960000000004</v>
      </c>
      <c r="K15" s="6" t="s">
        <v>16</v>
      </c>
    </row>
    <row r="16" spans="1:12">
      <c r="A16" s="4">
        <v>12</v>
      </c>
      <c r="B16" s="5" t="s">
        <v>25</v>
      </c>
      <c r="C16" s="5" t="s">
        <v>12</v>
      </c>
      <c r="D16" s="5">
        <v>60.595390000000002</v>
      </c>
      <c r="E16" s="5">
        <v>30.297695000000001</v>
      </c>
      <c r="F16" s="5">
        <v>66.16</v>
      </c>
      <c r="G16" s="5">
        <f t="shared" si="2"/>
        <v>19.847999999999999</v>
      </c>
      <c r="H16" s="6">
        <v>43.6</v>
      </c>
      <c r="I16" s="6">
        <f t="shared" si="0"/>
        <v>8.7200000000000006</v>
      </c>
      <c r="J16" s="6">
        <f t="shared" si="1"/>
        <v>58.865695000000002</v>
      </c>
      <c r="K16" s="6" t="s">
        <v>16</v>
      </c>
    </row>
    <row r="17" spans="1:11">
      <c r="A17" s="4">
        <v>13</v>
      </c>
      <c r="B17" s="5" t="s">
        <v>26</v>
      </c>
      <c r="C17" s="5" t="s">
        <v>12</v>
      </c>
      <c r="D17" s="5">
        <v>73.377776999999995</v>
      </c>
      <c r="E17" s="5">
        <v>36.688888499999997</v>
      </c>
      <c r="F17" s="5">
        <v>63.6</v>
      </c>
      <c r="G17" s="5">
        <f t="shared" si="2"/>
        <v>19.079999999999998</v>
      </c>
      <c r="H17" s="31" t="s">
        <v>27</v>
      </c>
      <c r="I17" s="32"/>
      <c r="J17" s="33"/>
      <c r="K17" s="6" t="s">
        <v>16</v>
      </c>
    </row>
    <row r="18" spans="1:11">
      <c r="A18" s="4">
        <v>14</v>
      </c>
      <c r="B18" s="5" t="s">
        <v>28</v>
      </c>
      <c r="C18" s="5" t="s">
        <v>12</v>
      </c>
      <c r="D18" s="5">
        <v>70.398290000000003</v>
      </c>
      <c r="E18" s="5">
        <v>35.199145000000001</v>
      </c>
      <c r="F18" s="5">
        <v>64.760000000000005</v>
      </c>
      <c r="G18" s="5">
        <f t="shared" si="2"/>
        <v>19.428000000000001</v>
      </c>
      <c r="H18" s="31" t="s">
        <v>27</v>
      </c>
      <c r="I18" s="32"/>
      <c r="J18" s="33"/>
      <c r="K18" s="6" t="s">
        <v>16</v>
      </c>
    </row>
    <row r="19" spans="1:11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4"/>
      <c r="B20" s="5"/>
      <c r="C20" s="4"/>
      <c r="D20" s="4"/>
      <c r="E20" s="4"/>
      <c r="F20" s="4"/>
      <c r="G20" s="4"/>
      <c r="H20" s="4"/>
      <c r="I20" s="4"/>
      <c r="J20" s="4"/>
      <c r="K20" s="4"/>
    </row>
    <row r="21" spans="1:11">
      <c r="B21" s="7" t="s">
        <v>29</v>
      </c>
      <c r="C21" s="8"/>
      <c r="D21" s="8"/>
      <c r="E21" s="9"/>
      <c r="F21" s="9"/>
    </row>
    <row r="34" spans="11:11">
      <c r="K34" s="10"/>
    </row>
  </sheetData>
  <mergeCells count="3">
    <mergeCell ref="A1:L2"/>
    <mergeCell ref="H17:J17"/>
    <mergeCell ref="H18:J18"/>
  </mergeCells>
  <pageMargins left="0.7" right="0.7" top="0.75" bottom="0.75" header="0.3" footer="0.3"/>
  <pageSetup paperSize="9" scale="70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39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81</v>
      </c>
      <c r="C5" s="5" t="s">
        <v>82</v>
      </c>
      <c r="D5" s="5">
        <v>65.601979999999998</v>
      </c>
      <c r="E5" s="5">
        <v>32.800989999999999</v>
      </c>
      <c r="F5" s="5">
        <v>82.26</v>
      </c>
      <c r="G5" s="5">
        <f>F5*0.3</f>
        <v>24.678000000000001</v>
      </c>
      <c r="H5" s="5">
        <v>80</v>
      </c>
      <c r="I5" s="5">
        <f>H5/5</f>
        <v>16</v>
      </c>
      <c r="J5" s="5">
        <f>E5+G5+I5</f>
        <v>73.478989999999996</v>
      </c>
      <c r="K5" s="5" t="s">
        <v>13</v>
      </c>
    </row>
    <row r="6" spans="1:12">
      <c r="A6" s="4">
        <v>2</v>
      </c>
      <c r="B6" s="5" t="s">
        <v>83</v>
      </c>
      <c r="C6" s="5" t="s">
        <v>82</v>
      </c>
      <c r="D6" s="5">
        <v>61.284149999999997</v>
      </c>
      <c r="E6" s="5">
        <v>30.642074999999998</v>
      </c>
      <c r="F6" s="5">
        <v>75.260000000000005</v>
      </c>
      <c r="G6" s="5">
        <f t="shared" ref="G6:G10" si="0">F6*0.3</f>
        <v>22.577999999999999</v>
      </c>
      <c r="H6" s="5">
        <v>70</v>
      </c>
      <c r="I6" s="5">
        <f>H6/5</f>
        <v>14</v>
      </c>
      <c r="J6" s="5">
        <f>E6+G6+I6</f>
        <v>67.220074999999994</v>
      </c>
      <c r="K6" s="5" t="s">
        <v>13</v>
      </c>
    </row>
    <row r="7" spans="1:12">
      <c r="A7" s="4">
        <v>3</v>
      </c>
      <c r="B7" s="5" t="s">
        <v>84</v>
      </c>
      <c r="C7" s="5" t="s">
        <v>82</v>
      </c>
      <c r="D7" s="5">
        <v>63.828310000000002</v>
      </c>
      <c r="E7" s="5">
        <v>31.914155000000001</v>
      </c>
      <c r="F7" s="5">
        <v>69.2</v>
      </c>
      <c r="G7" s="5">
        <f t="shared" si="0"/>
        <v>20.76</v>
      </c>
      <c r="H7" s="5">
        <v>50</v>
      </c>
      <c r="I7" s="5">
        <f>H7/5</f>
        <v>10</v>
      </c>
      <c r="J7" s="5">
        <f>E7+G7+I7</f>
        <v>62.674154999999999</v>
      </c>
      <c r="K7" s="5" t="s">
        <v>13</v>
      </c>
    </row>
    <row r="8" spans="1:12">
      <c r="A8" s="4">
        <v>4</v>
      </c>
      <c r="B8" s="5" t="s">
        <v>85</v>
      </c>
      <c r="C8" s="5" t="s">
        <v>82</v>
      </c>
      <c r="D8" s="5">
        <v>66.256489999999999</v>
      </c>
      <c r="E8" s="5">
        <v>33.128245</v>
      </c>
      <c r="F8" s="5">
        <v>63.83</v>
      </c>
      <c r="G8" s="5">
        <f t="shared" si="0"/>
        <v>19.148999999999997</v>
      </c>
      <c r="H8" s="5">
        <v>50</v>
      </c>
      <c r="I8" s="5">
        <f>H8/5</f>
        <v>10</v>
      </c>
      <c r="J8" s="5">
        <f>E8+G8+I8</f>
        <v>62.277244999999994</v>
      </c>
      <c r="K8" s="5" t="s">
        <v>13</v>
      </c>
    </row>
    <row r="9" spans="1:12">
      <c r="A9" s="4">
        <v>5</v>
      </c>
      <c r="B9" s="5" t="s">
        <v>86</v>
      </c>
      <c r="C9" s="5" t="s">
        <v>82</v>
      </c>
      <c r="D9" s="5">
        <v>63.014989999999997</v>
      </c>
      <c r="E9" s="5">
        <v>31.507494999999999</v>
      </c>
      <c r="F9" s="5">
        <v>65.930000000000007</v>
      </c>
      <c r="G9" s="5">
        <f t="shared" si="0"/>
        <v>19.779</v>
      </c>
      <c r="H9" s="5">
        <v>50</v>
      </c>
      <c r="I9" s="5">
        <f>H9/5</f>
        <v>10</v>
      </c>
      <c r="J9" s="5">
        <f>E9+G9+I9</f>
        <v>61.286495000000002</v>
      </c>
      <c r="K9" s="5" t="s">
        <v>13</v>
      </c>
    </row>
    <row r="10" spans="1:12">
      <c r="A10" s="4">
        <v>6</v>
      </c>
      <c r="B10" s="5" t="s">
        <v>87</v>
      </c>
      <c r="C10" s="5" t="s">
        <v>82</v>
      </c>
      <c r="D10" s="5">
        <v>65.686279999999996</v>
      </c>
      <c r="E10" s="5">
        <v>32.843139999999998</v>
      </c>
      <c r="F10" s="5">
        <v>70.83</v>
      </c>
      <c r="G10" s="5">
        <f t="shared" si="0"/>
        <v>21.248999999999999</v>
      </c>
      <c r="H10" s="31" t="s">
        <v>27</v>
      </c>
      <c r="I10" s="32"/>
      <c r="J10" s="33"/>
      <c r="K10" s="6" t="s">
        <v>16</v>
      </c>
    </row>
    <row r="11" spans="1:12">
      <c r="B11" s="7" t="s">
        <v>29</v>
      </c>
      <c r="C11" s="8"/>
      <c r="D11" s="8"/>
      <c r="E11" s="9"/>
      <c r="F11" s="9"/>
    </row>
    <row r="24" spans="7:11">
      <c r="G24" t="s">
        <v>88</v>
      </c>
      <c r="K24" s="10"/>
    </row>
  </sheetData>
  <mergeCells count="2">
    <mergeCell ref="A1:L2"/>
    <mergeCell ref="H10:J10"/>
  </mergeCells>
  <pageMargins left="0.7" right="0.7" top="0.75" bottom="0.75" header="0.3" footer="0.3"/>
  <pageSetup paperSize="9" scale="7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89</v>
      </c>
      <c r="C5" s="5" t="s">
        <v>90</v>
      </c>
      <c r="D5" s="5">
        <v>68.336200000000005</v>
      </c>
      <c r="E5" s="5">
        <v>34.168100000000003</v>
      </c>
      <c r="F5" s="5">
        <v>87.86</v>
      </c>
      <c r="G5" s="5">
        <f>F5*0.3</f>
        <v>26.358000000000001</v>
      </c>
      <c r="H5" s="5">
        <v>62</v>
      </c>
      <c r="I5" s="5">
        <f t="shared" ref="I5:I10" si="0">H5/5</f>
        <v>12.4</v>
      </c>
      <c r="J5" s="5">
        <f t="shared" ref="J5:J10" si="1">E5+G5+I5</f>
        <v>72.926100000000005</v>
      </c>
      <c r="K5" s="5" t="s">
        <v>13</v>
      </c>
    </row>
    <row r="6" spans="1:12">
      <c r="A6" s="4">
        <v>2</v>
      </c>
      <c r="B6" s="5" t="s">
        <v>91</v>
      </c>
      <c r="C6" s="5" t="s">
        <v>90</v>
      </c>
      <c r="D6" s="5">
        <v>63.141800000000003</v>
      </c>
      <c r="E6" s="5">
        <v>31.570900000000002</v>
      </c>
      <c r="F6" s="5">
        <v>77.13</v>
      </c>
      <c r="G6" s="5">
        <f t="shared" ref="G6:G11" si="2">F6*0.3</f>
        <v>23.138999999999999</v>
      </c>
      <c r="H6" s="5">
        <v>85</v>
      </c>
      <c r="I6" s="5">
        <f t="shared" si="0"/>
        <v>17</v>
      </c>
      <c r="J6" s="5">
        <f t="shared" si="1"/>
        <v>71.709900000000005</v>
      </c>
      <c r="K6" s="5" t="s">
        <v>13</v>
      </c>
    </row>
    <row r="7" spans="1:12">
      <c r="A7" s="4">
        <v>3</v>
      </c>
      <c r="B7" s="5" t="s">
        <v>92</v>
      </c>
      <c r="C7" s="5" t="s">
        <v>90</v>
      </c>
      <c r="D7" s="5">
        <v>58.170360000000002</v>
      </c>
      <c r="E7" s="5">
        <v>29.085180000000001</v>
      </c>
      <c r="F7" s="5">
        <v>69.2</v>
      </c>
      <c r="G7" s="5">
        <f t="shared" si="2"/>
        <v>20.76</v>
      </c>
      <c r="H7" s="5">
        <v>50</v>
      </c>
      <c r="I7" s="5">
        <f t="shared" si="0"/>
        <v>10</v>
      </c>
      <c r="J7" s="5">
        <f t="shared" si="1"/>
        <v>59.845179999999999</v>
      </c>
      <c r="K7" s="5" t="s">
        <v>13</v>
      </c>
    </row>
    <row r="8" spans="1:12">
      <c r="A8" s="4">
        <v>4</v>
      </c>
      <c r="B8" s="5" t="s">
        <v>93</v>
      </c>
      <c r="C8" s="5" t="s">
        <v>90</v>
      </c>
      <c r="D8" s="5">
        <v>59.234059999999999</v>
      </c>
      <c r="E8" s="5">
        <v>29.61703</v>
      </c>
      <c r="F8" s="5">
        <v>65.7</v>
      </c>
      <c r="G8" s="5">
        <f t="shared" si="2"/>
        <v>19.71</v>
      </c>
      <c r="H8" s="5">
        <v>50</v>
      </c>
      <c r="I8" s="5">
        <f t="shared" si="0"/>
        <v>10</v>
      </c>
      <c r="J8" s="5">
        <f t="shared" si="1"/>
        <v>59.327030000000001</v>
      </c>
      <c r="K8" s="5" t="s">
        <v>13</v>
      </c>
    </row>
    <row r="9" spans="1:12">
      <c r="A9" s="4">
        <v>5</v>
      </c>
      <c r="B9" s="5" t="s">
        <v>94</v>
      </c>
      <c r="C9" s="5" t="s">
        <v>90</v>
      </c>
      <c r="D9" s="5">
        <v>60.87547</v>
      </c>
      <c r="E9" s="5">
        <v>30.437735</v>
      </c>
      <c r="F9" s="5">
        <v>61.96</v>
      </c>
      <c r="G9" s="5">
        <f t="shared" si="2"/>
        <v>18.588000000000001</v>
      </c>
      <c r="H9" s="5">
        <v>50</v>
      </c>
      <c r="I9" s="5">
        <f t="shared" si="0"/>
        <v>10</v>
      </c>
      <c r="J9" s="5">
        <f t="shared" si="1"/>
        <v>59.025734999999997</v>
      </c>
      <c r="K9" s="5" t="s">
        <v>13</v>
      </c>
    </row>
    <row r="10" spans="1:12">
      <c r="A10" s="4">
        <v>6</v>
      </c>
      <c r="B10" s="5" t="s">
        <v>95</v>
      </c>
      <c r="C10" s="5" t="s">
        <v>90</v>
      </c>
      <c r="D10" s="5">
        <v>59.09619</v>
      </c>
      <c r="E10" s="5">
        <v>29.548095</v>
      </c>
      <c r="F10" s="5">
        <v>68.5</v>
      </c>
      <c r="G10" s="5">
        <f t="shared" si="2"/>
        <v>20.55</v>
      </c>
      <c r="H10" s="6">
        <v>20</v>
      </c>
      <c r="I10" s="6">
        <f t="shared" si="0"/>
        <v>4</v>
      </c>
      <c r="J10" s="6">
        <f t="shared" si="1"/>
        <v>54.098095000000001</v>
      </c>
      <c r="K10" s="6" t="s">
        <v>16</v>
      </c>
    </row>
    <row r="11" spans="1:12">
      <c r="A11" s="4">
        <v>7</v>
      </c>
      <c r="B11" s="5" t="s">
        <v>96</v>
      </c>
      <c r="C11" s="5" t="s">
        <v>90</v>
      </c>
      <c r="D11" s="5">
        <v>83.499309999999994</v>
      </c>
      <c r="E11" s="5">
        <v>41.749654999999997</v>
      </c>
      <c r="F11" s="5">
        <v>68.260000000000005</v>
      </c>
      <c r="G11" s="5">
        <f t="shared" si="2"/>
        <v>20.478000000000002</v>
      </c>
      <c r="H11" s="31" t="s">
        <v>27</v>
      </c>
      <c r="I11" s="32"/>
      <c r="J11" s="33"/>
      <c r="K11" s="6" t="s">
        <v>16</v>
      </c>
    </row>
    <row r="12" spans="1:12">
      <c r="B12" s="7" t="s">
        <v>29</v>
      </c>
      <c r="C12" s="8"/>
      <c r="D12" s="8"/>
      <c r="E12" s="9"/>
      <c r="F12" s="9"/>
    </row>
    <row r="25" spans="7:11">
      <c r="G25" t="s">
        <v>88</v>
      </c>
      <c r="K25" s="10"/>
    </row>
  </sheetData>
  <mergeCells count="2">
    <mergeCell ref="A1:L2"/>
    <mergeCell ref="H11:J11"/>
  </mergeCells>
  <pageMargins left="0.7" right="0.7" top="0.75" bottom="0.75" header="0.3" footer="0.3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97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98</v>
      </c>
      <c r="C5" s="5" t="s">
        <v>99</v>
      </c>
      <c r="D5" s="5">
        <v>73.820030000000003</v>
      </c>
      <c r="E5" s="5">
        <v>36.910015000000001</v>
      </c>
      <c r="F5" s="5">
        <f>[1]Fizik!F5</f>
        <v>63.83</v>
      </c>
      <c r="G5" s="5">
        <f>F5*0.3</f>
        <v>19.148999999999997</v>
      </c>
      <c r="H5" s="5">
        <v>90</v>
      </c>
      <c r="I5" s="5">
        <f>H5/5</f>
        <v>18</v>
      </c>
      <c r="J5" s="5">
        <f>E5+G5+I5</f>
        <v>74.059015000000002</v>
      </c>
      <c r="K5" s="5" t="s">
        <v>13</v>
      </c>
    </row>
    <row r="6" spans="1:12">
      <c r="A6" s="4">
        <v>2</v>
      </c>
      <c r="B6" s="5" t="s">
        <v>100</v>
      </c>
      <c r="C6" s="5" t="s">
        <v>99</v>
      </c>
      <c r="D6" s="5">
        <v>71.233040000000003</v>
      </c>
      <c r="E6" s="5">
        <v>35.616520000000001</v>
      </c>
      <c r="F6" s="5">
        <f>[1]Fizik!F8</f>
        <v>63.13</v>
      </c>
      <c r="G6" s="5">
        <f t="shared" ref="G6:G8" si="0">F6*0.3</f>
        <v>18.939</v>
      </c>
      <c r="H6" s="5">
        <v>85</v>
      </c>
      <c r="I6" s="5">
        <f>H6/5</f>
        <v>17</v>
      </c>
      <c r="J6" s="5">
        <f>E6+G6+I6</f>
        <v>71.555520000000001</v>
      </c>
      <c r="K6" s="5" t="s">
        <v>13</v>
      </c>
    </row>
    <row r="7" spans="1:12">
      <c r="A7" s="4">
        <v>3</v>
      </c>
      <c r="B7" s="5" t="s">
        <v>101</v>
      </c>
      <c r="C7" s="5" t="s">
        <v>99</v>
      </c>
      <c r="D7" s="5">
        <v>65.428960000000004</v>
      </c>
      <c r="E7" s="5">
        <v>32.714480000000002</v>
      </c>
      <c r="F7" s="5">
        <f>[1]Fizik!F6</f>
        <v>67.33</v>
      </c>
      <c r="G7" s="5">
        <f t="shared" si="0"/>
        <v>20.198999999999998</v>
      </c>
      <c r="H7" s="5">
        <v>75</v>
      </c>
      <c r="I7" s="5">
        <f>H7/5</f>
        <v>15</v>
      </c>
      <c r="J7" s="5">
        <f>E7+G7+I7</f>
        <v>67.913479999999993</v>
      </c>
      <c r="K7" s="5" t="s">
        <v>13</v>
      </c>
    </row>
    <row r="8" spans="1:12">
      <c r="A8" s="4">
        <v>4</v>
      </c>
      <c r="B8" s="5" t="s">
        <v>102</v>
      </c>
      <c r="C8" s="5" t="s">
        <v>99</v>
      </c>
      <c r="D8" s="5">
        <v>72.603700000000003</v>
      </c>
      <c r="E8" s="5">
        <v>36.301850000000002</v>
      </c>
      <c r="F8" s="5">
        <f>[1]Fizik!F7</f>
        <v>65.23</v>
      </c>
      <c r="G8" s="5">
        <f t="shared" si="0"/>
        <v>19.568999999999999</v>
      </c>
      <c r="H8" s="5">
        <v>50</v>
      </c>
      <c r="I8" s="5">
        <f>H8/5</f>
        <v>10</v>
      </c>
      <c r="J8" s="5">
        <f>E8+G8+I8</f>
        <v>65.870850000000004</v>
      </c>
      <c r="K8" s="5" t="s">
        <v>13</v>
      </c>
    </row>
    <row r="9" spans="1:12">
      <c r="B9" s="7" t="s">
        <v>29</v>
      </c>
      <c r="C9" s="8"/>
      <c r="D9" s="8"/>
      <c r="E9" s="9"/>
      <c r="F9" s="9"/>
    </row>
    <row r="22" spans="11:11">
      <c r="K22" s="10"/>
    </row>
  </sheetData>
  <mergeCells count="1">
    <mergeCell ref="A1:L2"/>
  </mergeCells>
  <pageMargins left="0.7" right="0.7" top="0.75" bottom="0.75" header="0.3" footer="0.3"/>
  <pageSetup paperSize="9" scale="7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="85" zoomScaleNormal="85" workbookViewId="0">
      <selection activeCell="H22" sqref="H22"/>
    </sheetView>
  </sheetViews>
  <sheetFormatPr defaultRowHeight="15"/>
  <cols>
    <col min="1" max="1" width="9.28515625" customWidth="1"/>
    <col min="2" max="2" width="27.85546875" customWidth="1"/>
    <col min="3" max="3" width="18" customWidth="1"/>
    <col min="4" max="4" width="16.140625" customWidth="1"/>
    <col min="5" max="5" width="15.28515625" customWidth="1"/>
    <col min="6" max="6" width="11.7109375" customWidth="1"/>
    <col min="7" max="7" width="11.140625" customWidth="1"/>
    <col min="8" max="8" width="8.5703125" customWidth="1"/>
    <col min="9" max="9" width="10.85546875" customWidth="1"/>
    <col min="10" max="10" width="11.28515625" customWidth="1"/>
    <col min="11" max="11" width="10.7109375" customWidth="1"/>
    <col min="12" max="12" width="22.140625" customWidth="1"/>
  </cols>
  <sheetData>
    <row r="1" spans="1:16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6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6">
      <c r="A3" s="11"/>
      <c r="B3" s="12" t="s">
        <v>103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6" ht="42.75" customHeight="1">
      <c r="A4" s="13" t="s">
        <v>2</v>
      </c>
      <c r="B4" s="13" t="s">
        <v>3</v>
      </c>
      <c r="C4" s="13" t="s">
        <v>4</v>
      </c>
      <c r="D4" s="13" t="s">
        <v>104</v>
      </c>
      <c r="E4" s="13" t="s">
        <v>5</v>
      </c>
      <c r="F4" s="13" t="s">
        <v>6</v>
      </c>
      <c r="G4" s="3" t="s">
        <v>7</v>
      </c>
      <c r="H4" s="3" t="s">
        <v>8</v>
      </c>
      <c r="I4" s="3" t="s">
        <v>116</v>
      </c>
      <c r="J4" s="3" t="s">
        <v>115</v>
      </c>
      <c r="K4" s="3" t="s">
        <v>9</v>
      </c>
      <c r="L4" s="13" t="s">
        <v>10</v>
      </c>
    </row>
    <row r="5" spans="1:16">
      <c r="A5" s="4">
        <v>1</v>
      </c>
      <c r="B5" s="14" t="s">
        <v>105</v>
      </c>
      <c r="C5" s="14" t="s">
        <v>106</v>
      </c>
      <c r="D5" s="14" t="s">
        <v>107</v>
      </c>
      <c r="E5" s="14">
        <v>55.69218</v>
      </c>
      <c r="F5" s="14">
        <v>27.84609</v>
      </c>
      <c r="G5" s="14">
        <v>56.13</v>
      </c>
      <c r="H5" s="14">
        <f>G5*0.3</f>
        <v>16.838999999999999</v>
      </c>
      <c r="I5" s="4">
        <v>55</v>
      </c>
      <c r="J5" s="4">
        <f t="shared" ref="J5" si="0">I5*0.2</f>
        <v>11</v>
      </c>
      <c r="K5" s="4">
        <f t="shared" ref="K5" si="1">F5+H5+J5</f>
        <v>55.685090000000002</v>
      </c>
      <c r="L5" s="4" t="s">
        <v>13</v>
      </c>
    </row>
    <row r="6" spans="1:16">
      <c r="A6" s="15"/>
      <c r="B6" s="16"/>
      <c r="C6" s="15"/>
      <c r="D6" s="15"/>
      <c r="E6" s="15"/>
      <c r="F6" s="15"/>
      <c r="G6" s="15"/>
      <c r="H6" s="15"/>
      <c r="I6" s="15"/>
      <c r="J6" s="15"/>
      <c r="K6" s="15"/>
      <c r="L6" s="17"/>
    </row>
    <row r="7" spans="1:16">
      <c r="A7" s="15"/>
      <c r="B7" s="16"/>
      <c r="C7" s="15"/>
      <c r="D7" s="15"/>
      <c r="E7" s="15"/>
      <c r="F7" s="15"/>
      <c r="G7" s="15"/>
      <c r="H7" s="15"/>
      <c r="I7" s="15"/>
      <c r="J7" s="15"/>
      <c r="K7" s="15"/>
      <c r="L7" s="17"/>
    </row>
    <row r="8" spans="1:16">
      <c r="M8" s="18"/>
    </row>
    <row r="9" spans="1:16">
      <c r="A9" s="34" t="s">
        <v>108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</row>
    <row r="10" spans="1:16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</row>
    <row r="11" spans="1:16">
      <c r="A11" s="19"/>
      <c r="B11" s="20" t="s">
        <v>30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2"/>
    </row>
    <row r="12" spans="1:16" ht="57.75">
      <c r="A12" s="3" t="s">
        <v>2</v>
      </c>
      <c r="B12" s="23" t="s">
        <v>3</v>
      </c>
      <c r="C12" s="3" t="s">
        <v>4</v>
      </c>
      <c r="D12" s="3" t="s">
        <v>104</v>
      </c>
      <c r="E12" s="3" t="s">
        <v>5</v>
      </c>
      <c r="F12" s="3" t="s">
        <v>6</v>
      </c>
      <c r="G12" s="3" t="s">
        <v>109</v>
      </c>
      <c r="H12" s="3" t="s">
        <v>110</v>
      </c>
      <c r="I12" s="3" t="s">
        <v>111</v>
      </c>
      <c r="J12" s="3" t="s">
        <v>112</v>
      </c>
      <c r="K12" s="3" t="s">
        <v>113</v>
      </c>
      <c r="L12" s="3" t="s">
        <v>114</v>
      </c>
      <c r="M12" s="3" t="s">
        <v>116</v>
      </c>
      <c r="N12" s="3" t="s">
        <v>115</v>
      </c>
      <c r="O12" s="3" t="s">
        <v>9</v>
      </c>
      <c r="P12" s="3" t="s">
        <v>10</v>
      </c>
    </row>
    <row r="13" spans="1:16">
      <c r="A13" s="4">
        <v>1</v>
      </c>
      <c r="B13" s="14" t="str">
        <f>[1]Biyomühendislik!B13</f>
        <v>Eren BAYGIN</v>
      </c>
      <c r="C13" s="14" t="str">
        <f>[1]Biyomühendislik!C13</f>
        <v>Biyomühendislik</v>
      </c>
      <c r="D13" s="14" t="str">
        <f>[1]Biyomühendislik!D13</f>
        <v>Doktora</v>
      </c>
      <c r="E13" s="14">
        <f>[1]Biyomühendislik!E13</f>
        <v>81.100629999999995</v>
      </c>
      <c r="F13" s="14">
        <f>[1]Biyomühendislik!F13</f>
        <v>40.550314999999998</v>
      </c>
      <c r="G13" s="4">
        <v>83.43</v>
      </c>
      <c r="H13" s="4">
        <f>G13*0.1</f>
        <v>8.3430000000000017</v>
      </c>
      <c r="I13" s="4">
        <f>[1]Biyomühendislik!I13</f>
        <v>96.73</v>
      </c>
      <c r="J13" s="4">
        <f>I13*0.1</f>
        <v>9.6730000000000018</v>
      </c>
      <c r="K13" s="4">
        <v>57.5</v>
      </c>
      <c r="L13" s="4">
        <f>K13*0.1</f>
        <v>5.75</v>
      </c>
      <c r="M13" s="4">
        <v>68</v>
      </c>
      <c r="N13" s="4">
        <f>M13*0.2</f>
        <v>13.600000000000001</v>
      </c>
      <c r="O13" s="4">
        <f>H13+J13+L13+N13+F13</f>
        <v>77.916314999999997</v>
      </c>
      <c r="P13" s="4" t="s">
        <v>13</v>
      </c>
    </row>
    <row r="14" spans="1:16">
      <c r="A14" s="4">
        <v>2</v>
      </c>
      <c r="B14" s="14" t="str">
        <f>[1]Biyomühendislik!B14</f>
        <v>Mukaddes KESKİNATEŞ</v>
      </c>
      <c r="C14" s="14" t="str">
        <f>[1]Biyomühendislik!C14</f>
        <v>Biyomühendislik</v>
      </c>
      <c r="D14" s="14" t="str">
        <f>[1]Biyomühendislik!D14</f>
        <v>Doktora</v>
      </c>
      <c r="E14" s="14">
        <f>[1]Biyomühendislik!E14</f>
        <v>72.588970000000003</v>
      </c>
      <c r="F14" s="14">
        <f>[1]Biyomühendislik!F14</f>
        <v>36.294485000000002</v>
      </c>
      <c r="G14" s="4">
        <v>92.06</v>
      </c>
      <c r="H14" s="4">
        <f>G14*0.1</f>
        <v>9.2060000000000013</v>
      </c>
      <c r="I14" s="4">
        <f>[1]Biyomühendislik!I14</f>
        <v>93</v>
      </c>
      <c r="J14" s="4">
        <f>I14*0.1</f>
        <v>9.3000000000000007</v>
      </c>
      <c r="K14" s="24">
        <v>62.5</v>
      </c>
      <c r="L14" s="4">
        <f>K14*0.1</f>
        <v>6.25</v>
      </c>
      <c r="M14" s="4">
        <v>81</v>
      </c>
      <c r="N14" s="4">
        <f>M14*0.2</f>
        <v>16.2</v>
      </c>
      <c r="O14" s="4">
        <f>H14+J14+L14+N14+F14</f>
        <v>77.250484999999998</v>
      </c>
      <c r="P14" s="4" t="s">
        <v>13</v>
      </c>
    </row>
    <row r="15" spans="1:16">
      <c r="A15" s="4">
        <v>3</v>
      </c>
      <c r="B15" s="14" t="str">
        <f>[1]Biyomühendislik!B16</f>
        <v>Aykut BOSTANCI</v>
      </c>
      <c r="C15" s="14" t="str">
        <f>[1]Biyomühendislik!C16</f>
        <v>Biyomühendislik</v>
      </c>
      <c r="D15" s="14" t="str">
        <f>[1]Biyomühendislik!D16</f>
        <v>Doktora</v>
      </c>
      <c r="E15" s="14">
        <f>[1]Biyomühendislik!E16</f>
        <v>67.644170000000003</v>
      </c>
      <c r="F15" s="14">
        <f>[1]Biyomühendislik!F16</f>
        <v>33.822085000000001</v>
      </c>
      <c r="G15" s="4">
        <v>66.400000000000006</v>
      </c>
      <c r="H15" s="4">
        <f>G15*0.1</f>
        <v>6.6400000000000006</v>
      </c>
      <c r="I15" s="4">
        <f>[1]Biyomühendislik!I16</f>
        <v>92.76</v>
      </c>
      <c r="J15" s="4">
        <f>I15*0.1</f>
        <v>9.2760000000000016</v>
      </c>
      <c r="K15" s="24">
        <v>57.5</v>
      </c>
      <c r="L15" s="4">
        <f>K15*0.1</f>
        <v>5.75</v>
      </c>
      <c r="M15" s="4">
        <v>69</v>
      </c>
      <c r="N15" s="4">
        <f>M15*0.2</f>
        <v>13.8</v>
      </c>
      <c r="O15" s="4">
        <f>H15+J15+L15+N15+F15</f>
        <v>69.288085000000009</v>
      </c>
      <c r="P15" s="4" t="s">
        <v>13</v>
      </c>
    </row>
    <row r="16" spans="1:16">
      <c r="A16" s="4">
        <v>4</v>
      </c>
      <c r="B16" s="14" t="str">
        <f>[1]Biyomühendislik!B15</f>
        <v>Bedrettin DEMİR</v>
      </c>
      <c r="C16" s="14" t="str">
        <f>[1]Biyomühendislik!C15</f>
        <v>Biyomühendislik</v>
      </c>
      <c r="D16" s="14" t="str">
        <f>[1]Biyomühendislik!D15</f>
        <v>Doktora</v>
      </c>
      <c r="E16" s="14">
        <f>[1]Biyomühendislik!E15</f>
        <v>67.220389999999995</v>
      </c>
      <c r="F16" s="14">
        <f>[1]Biyomühendislik!F15</f>
        <v>33.610194999999997</v>
      </c>
      <c r="G16" s="4">
        <v>68.13</v>
      </c>
      <c r="H16" s="4">
        <f>G16*0.1</f>
        <v>6.8129999999999997</v>
      </c>
      <c r="I16" s="4">
        <f>[1]Biyomühendislik!I15</f>
        <v>97.43</v>
      </c>
      <c r="J16" s="4">
        <f>I16*0.1</f>
        <v>9.7430000000000021</v>
      </c>
      <c r="K16" s="24">
        <v>56.25</v>
      </c>
      <c r="L16" s="4">
        <f>K16*0.1</f>
        <v>5.625</v>
      </c>
      <c r="M16" s="4">
        <v>65</v>
      </c>
      <c r="N16" s="4">
        <f>M16*0.2</f>
        <v>13</v>
      </c>
      <c r="O16" s="4">
        <f>H16+J16+L16+N16+F16</f>
        <v>68.791194999999988</v>
      </c>
      <c r="P16" s="4" t="s">
        <v>13</v>
      </c>
    </row>
  </sheetData>
  <mergeCells count="2">
    <mergeCell ref="A1:L2"/>
    <mergeCell ref="A9:P10"/>
  </mergeCells>
  <pageMargins left="0.7" right="0.7" top="0.75" bottom="0.75" header="0.3" footer="0.3"/>
  <pageSetup paperSize="9" scale="55" orientation="landscape" verticalDpi="0" r:id="rId1"/>
  <ignoredErrors>
    <ignoredError sqref="I13:I1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30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31</v>
      </c>
      <c r="C5" s="5" t="s">
        <v>32</v>
      </c>
      <c r="D5" s="5">
        <v>78.366029999999995</v>
      </c>
      <c r="E5" s="5">
        <v>39.183014999999997</v>
      </c>
      <c r="F5" s="5">
        <v>76.2</v>
      </c>
      <c r="G5" s="5">
        <f>F5*0.3</f>
        <v>22.86</v>
      </c>
      <c r="H5" s="6">
        <v>7</v>
      </c>
      <c r="I5" s="6">
        <f>H5/5</f>
        <v>1.4</v>
      </c>
      <c r="J5" s="6">
        <f>E5+G5+I5</f>
        <v>63.443014999999995</v>
      </c>
      <c r="K5" s="6" t="s">
        <v>16</v>
      </c>
    </row>
    <row r="6" spans="1:12">
      <c r="A6" s="4">
        <v>2</v>
      </c>
      <c r="B6" s="5" t="s">
        <v>33</v>
      </c>
      <c r="C6" s="5" t="s">
        <v>32</v>
      </c>
      <c r="D6" s="5">
        <v>78.223129999999998</v>
      </c>
      <c r="E6" s="5">
        <v>39.111564999999999</v>
      </c>
      <c r="F6" s="5">
        <v>68.260000000000005</v>
      </c>
      <c r="G6" s="5">
        <f t="shared" ref="G6:G11" si="0">F6*0.3</f>
        <v>20.478000000000002</v>
      </c>
      <c r="H6" s="6">
        <v>0</v>
      </c>
      <c r="I6" s="6">
        <f>H6/5</f>
        <v>0</v>
      </c>
      <c r="J6" s="6">
        <f>E6+G6+I6</f>
        <v>59.589565</v>
      </c>
      <c r="K6" s="6" t="s">
        <v>16</v>
      </c>
    </row>
    <row r="7" spans="1:12">
      <c r="A7" s="4">
        <v>3</v>
      </c>
      <c r="B7" s="5" t="s">
        <v>34</v>
      </c>
      <c r="C7" s="5" t="s">
        <v>32</v>
      </c>
      <c r="D7" s="5">
        <v>78.51079</v>
      </c>
      <c r="E7" s="5">
        <v>39.255395</v>
      </c>
      <c r="F7" s="5">
        <v>54.73</v>
      </c>
      <c r="G7" s="5">
        <f t="shared" si="0"/>
        <v>16.418999999999997</v>
      </c>
      <c r="H7" s="6">
        <v>30</v>
      </c>
      <c r="I7" s="6">
        <f>H7/5</f>
        <v>6</v>
      </c>
      <c r="J7" s="6">
        <f>E7+G7+I7</f>
        <v>61.674394999999997</v>
      </c>
      <c r="K7" s="6" t="s">
        <v>16</v>
      </c>
    </row>
    <row r="8" spans="1:12">
      <c r="A8" s="4">
        <v>4</v>
      </c>
      <c r="B8" s="5" t="s">
        <v>35</v>
      </c>
      <c r="C8" s="5" t="s">
        <v>32</v>
      </c>
      <c r="D8" s="5">
        <v>69.213669999999993</v>
      </c>
      <c r="E8" s="5">
        <v>34.606834999999997</v>
      </c>
      <c r="F8" s="5">
        <v>73.400000000000006</v>
      </c>
      <c r="G8" s="5">
        <f t="shared" si="0"/>
        <v>22.02</v>
      </c>
      <c r="H8" s="6">
        <v>0</v>
      </c>
      <c r="I8" s="6">
        <f>H8/5</f>
        <v>0</v>
      </c>
      <c r="J8" s="6">
        <f>E8+G8+I8</f>
        <v>56.626835</v>
      </c>
      <c r="K8" s="6" t="s">
        <v>16</v>
      </c>
    </row>
    <row r="9" spans="1:12">
      <c r="A9" s="4">
        <v>5</v>
      </c>
      <c r="B9" s="5" t="s">
        <v>36</v>
      </c>
      <c r="C9" s="5" t="s">
        <v>32</v>
      </c>
      <c r="D9" s="5">
        <v>67.791880000000006</v>
      </c>
      <c r="E9" s="5">
        <v>33.895940000000003</v>
      </c>
      <c r="F9" s="5">
        <v>62.43</v>
      </c>
      <c r="G9" s="5">
        <f t="shared" si="0"/>
        <v>18.728999999999999</v>
      </c>
      <c r="H9" s="6">
        <v>10</v>
      </c>
      <c r="I9" s="6">
        <f>H9/5</f>
        <v>2</v>
      </c>
      <c r="J9" s="6">
        <f>E9+G9+I9</f>
        <v>54.624940000000002</v>
      </c>
      <c r="K9" s="6" t="s">
        <v>16</v>
      </c>
    </row>
    <row r="10" spans="1:12">
      <c r="A10" s="4">
        <v>6</v>
      </c>
      <c r="B10" s="5" t="s">
        <v>37</v>
      </c>
      <c r="C10" s="5" t="s">
        <v>32</v>
      </c>
      <c r="D10" s="5">
        <v>84.859530000000007</v>
      </c>
      <c r="E10" s="5">
        <v>42.429765000000003</v>
      </c>
      <c r="F10" s="5">
        <v>66.63</v>
      </c>
      <c r="G10" s="5">
        <f t="shared" si="0"/>
        <v>19.988999999999997</v>
      </c>
      <c r="H10" s="31" t="s">
        <v>27</v>
      </c>
      <c r="I10" s="32"/>
      <c r="J10" s="33"/>
      <c r="K10" s="6" t="s">
        <v>16</v>
      </c>
    </row>
    <row r="11" spans="1:12">
      <c r="A11" s="4">
        <v>7</v>
      </c>
      <c r="B11" s="5" t="s">
        <v>38</v>
      </c>
      <c r="C11" s="5" t="s">
        <v>32</v>
      </c>
      <c r="D11" s="5">
        <v>74.693150000000003</v>
      </c>
      <c r="E11" s="5">
        <v>37.346575000000001</v>
      </c>
      <c r="F11" s="5">
        <v>72.23</v>
      </c>
      <c r="G11" s="5">
        <f t="shared" si="0"/>
        <v>21.669</v>
      </c>
      <c r="H11" s="31" t="s">
        <v>27</v>
      </c>
      <c r="I11" s="32" t="e">
        <f>H11/5</f>
        <v>#VALUE!</v>
      </c>
      <c r="J11" s="33" t="e">
        <f>E11+G11+I11</f>
        <v>#VALUE!</v>
      </c>
      <c r="K11" s="6" t="s">
        <v>16</v>
      </c>
    </row>
    <row r="12" spans="1:12">
      <c r="B12" s="7" t="s">
        <v>29</v>
      </c>
      <c r="C12" s="8"/>
      <c r="D12" s="8"/>
      <c r="E12" s="9"/>
      <c r="F12" s="9"/>
    </row>
    <row r="25" spans="11:11">
      <c r="K25" s="10"/>
    </row>
  </sheetData>
  <mergeCells count="3">
    <mergeCell ref="A1:L2"/>
    <mergeCell ref="H10:J10"/>
    <mergeCell ref="H11:J11"/>
  </mergeCells>
  <pageMargins left="0.7" right="0.7" top="0.75" bottom="0.75" header="0.3" footer="0.3"/>
  <pageSetup paperSize="9" scale="7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39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40</v>
      </c>
      <c r="C5" s="5" t="s">
        <v>32</v>
      </c>
      <c r="D5" s="5">
        <v>67.342370000000003</v>
      </c>
      <c r="E5" s="5">
        <v>33.671185000000001</v>
      </c>
      <c r="F5" s="5">
        <v>86.23</v>
      </c>
      <c r="G5" s="5">
        <f>F5*0.3</f>
        <v>25.869</v>
      </c>
      <c r="H5" s="5">
        <v>58</v>
      </c>
      <c r="I5" s="5">
        <f>H5/5</f>
        <v>11.6</v>
      </c>
      <c r="J5" s="5">
        <f>E5+G5+I5</f>
        <v>71.140185000000002</v>
      </c>
      <c r="K5" s="5" t="s">
        <v>13</v>
      </c>
    </row>
    <row r="6" spans="1:12">
      <c r="A6" s="4">
        <v>2</v>
      </c>
      <c r="B6" s="5" t="s">
        <v>41</v>
      </c>
      <c r="C6" s="5" t="s">
        <v>32</v>
      </c>
      <c r="D6" s="5">
        <v>81.495869999999996</v>
      </c>
      <c r="E6" s="5">
        <v>40.747934999999998</v>
      </c>
      <c r="F6" s="5">
        <v>56.6</v>
      </c>
      <c r="G6" s="5">
        <f t="shared" ref="G6:G9" si="0">F6*0.3</f>
        <v>16.98</v>
      </c>
      <c r="H6" s="5">
        <v>64</v>
      </c>
      <c r="I6" s="5">
        <f>H6/5</f>
        <v>12.8</v>
      </c>
      <c r="J6" s="5">
        <f>E6+G6+I6</f>
        <v>70.527934999999999</v>
      </c>
      <c r="K6" s="5" t="s">
        <v>13</v>
      </c>
    </row>
    <row r="7" spans="1:12">
      <c r="A7" s="4">
        <v>3</v>
      </c>
      <c r="B7" s="5" t="s">
        <v>42</v>
      </c>
      <c r="C7" s="5" t="s">
        <v>32</v>
      </c>
      <c r="D7" s="5">
        <v>67.812669999999997</v>
      </c>
      <c r="E7" s="5">
        <v>33.906334999999999</v>
      </c>
      <c r="F7" s="5">
        <v>71.760000000000005</v>
      </c>
      <c r="G7" s="5">
        <f t="shared" si="0"/>
        <v>21.528000000000002</v>
      </c>
      <c r="H7" s="5">
        <v>50</v>
      </c>
      <c r="I7" s="5">
        <f>H7/5</f>
        <v>10</v>
      </c>
      <c r="J7" s="5">
        <f>E7+G7+I7</f>
        <v>65.434335000000004</v>
      </c>
      <c r="K7" s="5" t="s">
        <v>13</v>
      </c>
    </row>
    <row r="8" spans="1:12">
      <c r="A8" s="4">
        <v>4</v>
      </c>
      <c r="B8" s="5" t="s">
        <v>43</v>
      </c>
      <c r="C8" s="5" t="s">
        <v>32</v>
      </c>
      <c r="D8" s="5">
        <v>61.55386</v>
      </c>
      <c r="E8" s="5">
        <v>30.77693</v>
      </c>
      <c r="F8" s="5">
        <v>76.430000000000007</v>
      </c>
      <c r="G8" s="5">
        <f t="shared" si="0"/>
        <v>22.929000000000002</v>
      </c>
      <c r="H8" s="6">
        <v>45</v>
      </c>
      <c r="I8" s="6">
        <f>H8/5</f>
        <v>9</v>
      </c>
      <c r="J8" s="6">
        <f>E8+G8+I8</f>
        <v>62.705930000000002</v>
      </c>
      <c r="K8" s="6" t="s">
        <v>16</v>
      </c>
    </row>
    <row r="9" spans="1:12">
      <c r="A9" s="4">
        <v>5</v>
      </c>
      <c r="B9" s="5" t="s">
        <v>44</v>
      </c>
      <c r="C9" s="5" t="s">
        <v>32</v>
      </c>
      <c r="D9" s="5">
        <v>70.194239999999994</v>
      </c>
      <c r="E9" s="5">
        <v>35.097119999999997</v>
      </c>
      <c r="F9" s="5">
        <v>58.46</v>
      </c>
      <c r="G9" s="5">
        <f t="shared" si="0"/>
        <v>17.538</v>
      </c>
      <c r="H9" s="6">
        <v>42</v>
      </c>
      <c r="I9" s="6">
        <f>H9/5</f>
        <v>8.4</v>
      </c>
      <c r="J9" s="6">
        <f>E9+G9+I9</f>
        <v>61.035119999999999</v>
      </c>
      <c r="K9" s="6" t="s">
        <v>16</v>
      </c>
    </row>
    <row r="10" spans="1:12">
      <c r="B10" s="7" t="s">
        <v>29</v>
      </c>
      <c r="C10" s="8"/>
      <c r="D10" s="8"/>
      <c r="E10" s="9"/>
      <c r="F10" s="9"/>
    </row>
    <row r="23" spans="11:11">
      <c r="K23" s="10"/>
    </row>
  </sheetData>
  <mergeCells count="1">
    <mergeCell ref="A1:L2"/>
  </mergeCells>
  <pageMargins left="0.7" right="0.7" top="0.75" bottom="0.75" header="0.3" footer="0.3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45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46</v>
      </c>
      <c r="C5" s="5" t="s">
        <v>32</v>
      </c>
      <c r="D5" s="5">
        <v>79.257850000000005</v>
      </c>
      <c r="E5" s="5">
        <v>39.628925000000002</v>
      </c>
      <c r="F5" s="5">
        <v>66.400000000000006</v>
      </c>
      <c r="G5" s="5">
        <f>F5*0.3</f>
        <v>19.920000000000002</v>
      </c>
      <c r="H5" s="5">
        <v>75</v>
      </c>
      <c r="I5" s="5">
        <f>H5/5</f>
        <v>15</v>
      </c>
      <c r="J5" s="5">
        <f>E5+G5+I5</f>
        <v>74.548924999999997</v>
      </c>
      <c r="K5" s="5" t="s">
        <v>13</v>
      </c>
    </row>
    <row r="6" spans="1:12">
      <c r="A6" s="4">
        <v>2</v>
      </c>
      <c r="B6" s="5" t="s">
        <v>47</v>
      </c>
      <c r="C6" s="5" t="s">
        <v>32</v>
      </c>
      <c r="D6" s="5">
        <v>73.578370000000007</v>
      </c>
      <c r="E6" s="5">
        <v>36.789185000000003</v>
      </c>
      <c r="F6" s="5">
        <v>73.16</v>
      </c>
      <c r="G6" s="5">
        <f t="shared" ref="G6:G9" si="0">F6*0.3</f>
        <v>21.947999999999997</v>
      </c>
      <c r="H6" s="5">
        <v>70</v>
      </c>
      <c r="I6" s="5">
        <f>H6/5</f>
        <v>14</v>
      </c>
      <c r="J6" s="5">
        <f>E6+G6+I6</f>
        <v>72.737184999999997</v>
      </c>
      <c r="K6" s="5" t="s">
        <v>13</v>
      </c>
    </row>
    <row r="7" spans="1:12">
      <c r="A7" s="4">
        <v>3</v>
      </c>
      <c r="B7" s="5" t="s">
        <v>48</v>
      </c>
      <c r="C7" s="5" t="s">
        <v>32</v>
      </c>
      <c r="D7" s="5">
        <v>72.371629999999996</v>
      </c>
      <c r="E7" s="5">
        <v>36.185814999999998</v>
      </c>
      <c r="F7" s="5">
        <v>69.900000000000006</v>
      </c>
      <c r="G7" s="5">
        <f t="shared" si="0"/>
        <v>20.970000000000002</v>
      </c>
      <c r="H7" s="5">
        <v>62</v>
      </c>
      <c r="I7" s="5">
        <f>H7/5</f>
        <v>12.4</v>
      </c>
      <c r="J7" s="5">
        <f>E7+G7+I7</f>
        <v>69.55581500000001</v>
      </c>
      <c r="K7" s="5" t="s">
        <v>13</v>
      </c>
    </row>
    <row r="8" spans="1:12">
      <c r="A8" s="4">
        <v>4</v>
      </c>
      <c r="B8" s="5" t="s">
        <v>49</v>
      </c>
      <c r="C8" s="5" t="s">
        <v>32</v>
      </c>
      <c r="D8" s="5">
        <v>68.686850000000007</v>
      </c>
      <c r="E8" s="5">
        <v>34.343425000000003</v>
      </c>
      <c r="F8" s="5">
        <v>70.83</v>
      </c>
      <c r="G8" s="5">
        <f t="shared" si="0"/>
        <v>21.248999999999999</v>
      </c>
      <c r="H8" s="5">
        <v>65</v>
      </c>
      <c r="I8" s="5">
        <f>H8/5</f>
        <v>13</v>
      </c>
      <c r="J8" s="5">
        <f>E8+G8+I8</f>
        <v>68.592425000000006</v>
      </c>
      <c r="K8" s="5" t="s">
        <v>13</v>
      </c>
    </row>
    <row r="9" spans="1:12">
      <c r="A9" s="4">
        <v>5</v>
      </c>
      <c r="B9" s="5" t="s">
        <v>50</v>
      </c>
      <c r="C9" s="5" t="s">
        <v>32</v>
      </c>
      <c r="D9" s="5">
        <v>65.698189999999997</v>
      </c>
      <c r="E9" s="5">
        <v>32.849094999999998</v>
      </c>
      <c r="F9" s="5">
        <v>71.06</v>
      </c>
      <c r="G9" s="5">
        <f t="shared" si="0"/>
        <v>21.318000000000001</v>
      </c>
      <c r="H9" s="5">
        <v>64</v>
      </c>
      <c r="I9" s="5">
        <f>H9/5</f>
        <v>12.8</v>
      </c>
      <c r="J9" s="5">
        <f>E9+G9+I9</f>
        <v>66.967095</v>
      </c>
      <c r="K9" s="5" t="s">
        <v>13</v>
      </c>
    </row>
    <row r="10" spans="1:12">
      <c r="B10" s="7" t="s">
        <v>29</v>
      </c>
      <c r="C10" s="8"/>
      <c r="D10" s="8"/>
      <c r="E10" s="9"/>
      <c r="F10" s="9"/>
    </row>
    <row r="23" spans="11:11">
      <c r="K23" s="10"/>
    </row>
  </sheetData>
  <mergeCells count="1">
    <mergeCell ref="A1:L2"/>
  </mergeCells>
  <pageMargins left="0.7" right="0.7" top="0.75" bottom="0.75" header="0.3" footer="0.3"/>
  <pageSetup paperSize="9" scale="7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1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51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52</v>
      </c>
      <c r="C5" s="5" t="s">
        <v>32</v>
      </c>
      <c r="D5" s="5">
        <v>77.954970000000003</v>
      </c>
      <c r="E5" s="5">
        <v>38.977485000000001</v>
      </c>
      <c r="F5" s="5">
        <v>86</v>
      </c>
      <c r="G5" s="5">
        <f>F5*0.3</f>
        <v>25.8</v>
      </c>
      <c r="H5" s="6">
        <v>5</v>
      </c>
      <c r="I5" s="6">
        <f t="shared" ref="I5:I16" si="0">H5/5</f>
        <v>1</v>
      </c>
      <c r="J5" s="6">
        <f t="shared" ref="J5:J16" si="1">E5+G5+I5</f>
        <v>65.777484999999999</v>
      </c>
      <c r="K5" s="6" t="s">
        <v>16</v>
      </c>
    </row>
    <row r="6" spans="1:12">
      <c r="A6" s="4">
        <v>2</v>
      </c>
      <c r="B6" s="5" t="s">
        <v>53</v>
      </c>
      <c r="C6" s="5" t="s">
        <v>32</v>
      </c>
      <c r="D6" s="5">
        <v>83.906049999999993</v>
      </c>
      <c r="E6" s="5">
        <v>41.953024999999997</v>
      </c>
      <c r="F6" s="5">
        <v>66.86</v>
      </c>
      <c r="G6" s="5">
        <f t="shared" ref="G6:G17" si="2">F6*0.3</f>
        <v>20.058</v>
      </c>
      <c r="H6" s="6">
        <v>10</v>
      </c>
      <c r="I6" s="6">
        <f t="shared" si="0"/>
        <v>2</v>
      </c>
      <c r="J6" s="6">
        <f t="shared" si="1"/>
        <v>64.011024999999989</v>
      </c>
      <c r="K6" s="6" t="s">
        <v>16</v>
      </c>
    </row>
    <row r="7" spans="1:12">
      <c r="A7" s="4">
        <v>3</v>
      </c>
      <c r="B7" s="5" t="s">
        <v>54</v>
      </c>
      <c r="C7" s="5" t="s">
        <v>32</v>
      </c>
      <c r="D7" s="5">
        <v>68.511669999999995</v>
      </c>
      <c r="E7" s="5">
        <v>34.255834999999998</v>
      </c>
      <c r="F7" s="5">
        <v>75.959999999999994</v>
      </c>
      <c r="G7" s="5">
        <f t="shared" si="2"/>
        <v>22.787999999999997</v>
      </c>
      <c r="H7" s="6">
        <v>20</v>
      </c>
      <c r="I7" s="6">
        <f t="shared" si="0"/>
        <v>4</v>
      </c>
      <c r="J7" s="6">
        <f t="shared" si="1"/>
        <v>61.043834999999994</v>
      </c>
      <c r="K7" s="6" t="s">
        <v>16</v>
      </c>
    </row>
    <row r="8" spans="1:12">
      <c r="A8" s="4">
        <v>4</v>
      </c>
      <c r="B8" s="5" t="s">
        <v>55</v>
      </c>
      <c r="C8" s="5" t="s">
        <v>32</v>
      </c>
      <c r="D8" s="5">
        <v>73.183539999999994</v>
      </c>
      <c r="E8" s="5">
        <v>36.591769999999997</v>
      </c>
      <c r="F8" s="5">
        <v>69.2</v>
      </c>
      <c r="G8" s="5">
        <f t="shared" si="2"/>
        <v>20.76</v>
      </c>
      <c r="H8" s="6">
        <v>10</v>
      </c>
      <c r="I8" s="6">
        <f t="shared" si="0"/>
        <v>2</v>
      </c>
      <c r="J8" s="6">
        <f t="shared" si="1"/>
        <v>59.351770000000002</v>
      </c>
      <c r="K8" s="6" t="s">
        <v>16</v>
      </c>
    </row>
    <row r="9" spans="1:12">
      <c r="A9" s="4">
        <v>5</v>
      </c>
      <c r="B9" s="5" t="s">
        <v>56</v>
      </c>
      <c r="C9" s="5" t="s">
        <v>32</v>
      </c>
      <c r="D9" s="5">
        <v>75.631020000000007</v>
      </c>
      <c r="E9" s="5">
        <v>37.815510000000003</v>
      </c>
      <c r="F9" s="5">
        <v>66.63</v>
      </c>
      <c r="G9" s="5">
        <f t="shared" si="2"/>
        <v>19.988999999999997</v>
      </c>
      <c r="H9" s="6">
        <v>5</v>
      </c>
      <c r="I9" s="6">
        <f t="shared" si="0"/>
        <v>1</v>
      </c>
      <c r="J9" s="6">
        <f t="shared" si="1"/>
        <v>58.804510000000001</v>
      </c>
      <c r="K9" s="6" t="s">
        <v>16</v>
      </c>
    </row>
    <row r="10" spans="1:12">
      <c r="A10" s="4">
        <v>6</v>
      </c>
      <c r="B10" s="5" t="s">
        <v>57</v>
      </c>
      <c r="C10" s="5" t="s">
        <v>32</v>
      </c>
      <c r="D10" s="5">
        <v>70.735879999999995</v>
      </c>
      <c r="E10" s="5">
        <v>35.367939999999997</v>
      </c>
      <c r="F10" s="5">
        <v>61.5</v>
      </c>
      <c r="G10" s="5">
        <f t="shared" si="2"/>
        <v>18.45</v>
      </c>
      <c r="H10" s="6">
        <v>20</v>
      </c>
      <c r="I10" s="6">
        <f t="shared" si="0"/>
        <v>4</v>
      </c>
      <c r="J10" s="6">
        <f t="shared" si="1"/>
        <v>57.817939999999993</v>
      </c>
      <c r="K10" s="6" t="s">
        <v>16</v>
      </c>
    </row>
    <row r="11" spans="1:12">
      <c r="A11" s="4">
        <v>7</v>
      </c>
      <c r="B11" s="5" t="s">
        <v>58</v>
      </c>
      <c r="C11" s="5" t="s">
        <v>32</v>
      </c>
      <c r="D11" s="5">
        <v>71.993870000000001</v>
      </c>
      <c r="E11" s="5">
        <v>35.996935000000001</v>
      </c>
      <c r="F11" s="5">
        <v>65.7</v>
      </c>
      <c r="G11" s="5">
        <f t="shared" si="2"/>
        <v>19.71</v>
      </c>
      <c r="H11" s="6">
        <v>5</v>
      </c>
      <c r="I11" s="6">
        <f t="shared" si="0"/>
        <v>1</v>
      </c>
      <c r="J11" s="6">
        <f t="shared" si="1"/>
        <v>56.706935000000001</v>
      </c>
      <c r="K11" s="6" t="s">
        <v>16</v>
      </c>
    </row>
    <row r="12" spans="1:12">
      <c r="A12" s="4">
        <v>8</v>
      </c>
      <c r="B12" s="5" t="s">
        <v>59</v>
      </c>
      <c r="C12" s="5" t="s">
        <v>32</v>
      </c>
      <c r="D12" s="5">
        <v>70.652699999999996</v>
      </c>
      <c r="E12" s="5">
        <v>35.326349999999998</v>
      </c>
      <c r="F12" s="5">
        <v>63.13</v>
      </c>
      <c r="G12" s="5">
        <f t="shared" si="2"/>
        <v>18.939</v>
      </c>
      <c r="H12" s="6">
        <v>10</v>
      </c>
      <c r="I12" s="6">
        <f t="shared" si="0"/>
        <v>2</v>
      </c>
      <c r="J12" s="6">
        <f t="shared" si="1"/>
        <v>56.265349999999998</v>
      </c>
      <c r="K12" s="6" t="s">
        <v>16</v>
      </c>
    </row>
    <row r="13" spans="1:12">
      <c r="A13" s="4">
        <v>9</v>
      </c>
      <c r="B13" s="5" t="s">
        <v>60</v>
      </c>
      <c r="C13" s="5" t="s">
        <v>32</v>
      </c>
      <c r="D13" s="5">
        <v>78.914090000000002</v>
      </c>
      <c r="E13" s="5">
        <v>39.457045000000001</v>
      </c>
      <c r="F13" s="5">
        <v>54.73</v>
      </c>
      <c r="G13" s="5">
        <f t="shared" si="2"/>
        <v>16.418999999999997</v>
      </c>
      <c r="H13" s="6">
        <v>5</v>
      </c>
      <c r="I13" s="6">
        <f t="shared" si="0"/>
        <v>1</v>
      </c>
      <c r="J13" s="6">
        <f t="shared" si="1"/>
        <v>56.876044999999998</v>
      </c>
      <c r="K13" s="6" t="s">
        <v>16</v>
      </c>
    </row>
    <row r="14" spans="1:12">
      <c r="A14" s="4">
        <v>10</v>
      </c>
      <c r="B14" s="5" t="s">
        <v>61</v>
      </c>
      <c r="C14" s="5" t="s">
        <v>32</v>
      </c>
      <c r="D14" s="5">
        <v>64.998800000000003</v>
      </c>
      <c r="E14" s="5">
        <v>32.499400000000001</v>
      </c>
      <c r="F14" s="5">
        <v>66.400000000000006</v>
      </c>
      <c r="G14" s="5">
        <f t="shared" si="2"/>
        <v>19.920000000000002</v>
      </c>
      <c r="H14" s="6">
        <v>8</v>
      </c>
      <c r="I14" s="6">
        <f t="shared" si="0"/>
        <v>1.6</v>
      </c>
      <c r="J14" s="6">
        <f t="shared" si="1"/>
        <v>54.019400000000005</v>
      </c>
      <c r="K14" s="6" t="s">
        <v>16</v>
      </c>
    </row>
    <row r="15" spans="1:12">
      <c r="A15" s="4">
        <v>11</v>
      </c>
      <c r="B15" s="5" t="s">
        <v>62</v>
      </c>
      <c r="C15" s="5" t="s">
        <v>32</v>
      </c>
      <c r="D15" s="5">
        <v>68.532929999999993</v>
      </c>
      <c r="E15" s="5">
        <v>34.266464999999997</v>
      </c>
      <c r="F15" s="5">
        <v>56.99</v>
      </c>
      <c r="G15" s="5">
        <f t="shared" si="2"/>
        <v>17.097000000000001</v>
      </c>
      <c r="H15" s="6">
        <v>18</v>
      </c>
      <c r="I15" s="6">
        <f t="shared" si="0"/>
        <v>3.6</v>
      </c>
      <c r="J15" s="6">
        <f t="shared" si="1"/>
        <v>54.963464999999999</v>
      </c>
      <c r="K15" s="6" t="s">
        <v>16</v>
      </c>
    </row>
    <row r="16" spans="1:12">
      <c r="A16" s="4">
        <v>12</v>
      </c>
      <c r="B16" s="5" t="s">
        <v>63</v>
      </c>
      <c r="C16" s="5" t="s">
        <v>32</v>
      </c>
      <c r="D16" s="5">
        <v>60.03736</v>
      </c>
      <c r="E16" s="5">
        <v>30.01868</v>
      </c>
      <c r="F16" s="5">
        <v>56.6</v>
      </c>
      <c r="G16" s="5">
        <f t="shared" si="2"/>
        <v>16.98</v>
      </c>
      <c r="H16" s="6">
        <v>10</v>
      </c>
      <c r="I16" s="6">
        <f t="shared" si="0"/>
        <v>2</v>
      </c>
      <c r="J16" s="6">
        <f t="shared" si="1"/>
        <v>48.99868</v>
      </c>
      <c r="K16" s="6" t="s">
        <v>16</v>
      </c>
    </row>
    <row r="17" spans="1:11">
      <c r="A17" s="4">
        <v>13</v>
      </c>
      <c r="B17" s="5" t="s">
        <v>64</v>
      </c>
      <c r="C17" s="5" t="s">
        <v>32</v>
      </c>
      <c r="D17" s="5">
        <v>65.636430000000004</v>
      </c>
      <c r="E17" s="5">
        <v>32.818215000000002</v>
      </c>
      <c r="F17" s="5">
        <v>72.2</v>
      </c>
      <c r="G17" s="5">
        <f t="shared" si="2"/>
        <v>21.66</v>
      </c>
      <c r="H17" s="31" t="s">
        <v>27</v>
      </c>
      <c r="I17" s="32"/>
      <c r="J17" s="33"/>
      <c r="K17" s="6" t="s">
        <v>16</v>
      </c>
    </row>
    <row r="18" spans="1:11">
      <c r="B18" s="7" t="s">
        <v>29</v>
      </c>
      <c r="C18" s="8"/>
      <c r="D18" s="8"/>
      <c r="E18" s="9"/>
      <c r="F18" s="9"/>
    </row>
    <row r="31" spans="1:11">
      <c r="K31" s="10"/>
    </row>
  </sheetData>
  <mergeCells count="2">
    <mergeCell ref="A1:L2"/>
    <mergeCell ref="H17:J17"/>
  </mergeCells>
  <pageMargins left="0.7" right="0.7" top="0.75" bottom="0.75" header="0.3" footer="0.3"/>
  <pageSetup paperSize="9" scale="7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65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66</v>
      </c>
      <c r="C5" s="5" t="s">
        <v>32</v>
      </c>
      <c r="D5" s="5">
        <v>65.066770000000005</v>
      </c>
      <c r="E5" s="5">
        <v>32.533385000000003</v>
      </c>
      <c r="F5" s="5">
        <v>89.05</v>
      </c>
      <c r="G5" s="5">
        <f>F5*0.3</f>
        <v>26.715</v>
      </c>
      <c r="H5" s="5">
        <v>55</v>
      </c>
      <c r="I5" s="5">
        <f>H5/5</f>
        <v>11</v>
      </c>
      <c r="J5" s="5">
        <f>E5+G5+I5</f>
        <v>70.248384999999999</v>
      </c>
      <c r="K5" s="5" t="s">
        <v>13</v>
      </c>
    </row>
    <row r="6" spans="1:12">
      <c r="A6" s="4">
        <v>2</v>
      </c>
      <c r="B6" s="5" t="s">
        <v>67</v>
      </c>
      <c r="C6" s="5" t="s">
        <v>32</v>
      </c>
      <c r="D6" s="5">
        <v>61.960349999999998</v>
      </c>
      <c r="E6" s="5">
        <v>30.980174999999999</v>
      </c>
      <c r="F6" s="5">
        <v>71.53</v>
      </c>
      <c r="G6" s="5">
        <f t="shared" ref="G6:G7" si="0">F6*0.3</f>
        <v>21.459</v>
      </c>
      <c r="H6" s="5">
        <v>55</v>
      </c>
      <c r="I6" s="5">
        <f>H6/5</f>
        <v>11</v>
      </c>
      <c r="J6" s="5">
        <f>E6+G6+I6</f>
        <v>63.439174999999999</v>
      </c>
      <c r="K6" s="5" t="s">
        <v>13</v>
      </c>
    </row>
    <row r="7" spans="1:12">
      <c r="A7" s="4">
        <v>3</v>
      </c>
      <c r="B7" s="5" t="s">
        <v>68</v>
      </c>
      <c r="C7" s="5" t="s">
        <v>32</v>
      </c>
      <c r="D7" s="5">
        <v>64.860740000000007</v>
      </c>
      <c r="E7" s="5">
        <v>32.430370000000003</v>
      </c>
      <c r="F7" s="5">
        <v>63.13</v>
      </c>
      <c r="G7" s="5">
        <f t="shared" si="0"/>
        <v>18.939</v>
      </c>
      <c r="H7" s="5">
        <v>60</v>
      </c>
      <c r="I7" s="5">
        <f>H7/5</f>
        <v>12</v>
      </c>
      <c r="J7" s="5">
        <f>E7+G7+I7</f>
        <v>63.369370000000004</v>
      </c>
      <c r="K7" s="5" t="s">
        <v>13</v>
      </c>
    </row>
    <row r="8" spans="1:12">
      <c r="B8" s="7" t="s">
        <v>29</v>
      </c>
      <c r="C8" s="8"/>
      <c r="D8" s="8"/>
      <c r="E8" s="9"/>
      <c r="F8" s="9"/>
    </row>
    <row r="21" spans="11:11">
      <c r="K21" s="10"/>
    </row>
  </sheetData>
  <mergeCells count="1">
    <mergeCell ref="A1:L2"/>
  </mergeCells>
  <pageMargins left="0.7" right="0.7" top="0.75" bottom="0.75" header="0.3" footer="0.3"/>
  <pageSetup paperSize="9" scale="7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1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69</v>
      </c>
      <c r="C5" s="5" t="s">
        <v>70</v>
      </c>
      <c r="D5" s="5">
        <v>76.131309999999999</v>
      </c>
      <c r="E5" s="5">
        <v>38.065655</v>
      </c>
      <c r="F5" s="5">
        <v>80.03</v>
      </c>
      <c r="G5" s="5">
        <f>F5*0.3</f>
        <v>24.009</v>
      </c>
      <c r="H5" s="5">
        <v>82</v>
      </c>
      <c r="I5" s="5">
        <f>H5/5</f>
        <v>16.399999999999999</v>
      </c>
      <c r="J5" s="5">
        <f>E5+G5+I5</f>
        <v>78.474654999999998</v>
      </c>
      <c r="K5" s="5" t="s">
        <v>13</v>
      </c>
    </row>
    <row r="6" spans="1:12">
      <c r="A6" s="4">
        <v>2</v>
      </c>
      <c r="B6" s="5" t="s">
        <v>71</v>
      </c>
      <c r="C6" s="5" t="s">
        <v>70</v>
      </c>
      <c r="D6" s="5">
        <v>61.798879999999997</v>
      </c>
      <c r="E6" s="5">
        <v>30.899439999999998</v>
      </c>
      <c r="F6" s="5">
        <v>79.8</v>
      </c>
      <c r="G6" s="5">
        <f>F6*0.3</f>
        <v>23.939999999999998</v>
      </c>
      <c r="H6" s="5">
        <v>77</v>
      </c>
      <c r="I6" s="5">
        <f>H6/5</f>
        <v>15.4</v>
      </c>
      <c r="J6" s="5">
        <f>E6+G6+I6</f>
        <v>70.239440000000002</v>
      </c>
      <c r="K6" s="5" t="s">
        <v>13</v>
      </c>
    </row>
    <row r="7" spans="1:12">
      <c r="B7" s="7" t="s">
        <v>29</v>
      </c>
      <c r="C7" s="8"/>
      <c r="D7" s="8"/>
      <c r="E7" s="9"/>
      <c r="F7" s="9"/>
    </row>
    <row r="20" spans="11:11">
      <c r="K20" s="10"/>
    </row>
  </sheetData>
  <mergeCells count="1">
    <mergeCell ref="A1:L2"/>
  </mergeCells>
  <pageMargins left="0.7" right="0.7" top="0.75" bottom="0.75" header="0.3" footer="0.3"/>
  <pageSetup paperSize="9" scale="7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9" bestFit="1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39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tr">
        <f>'[1]Fbt Kimya'!B5</f>
        <v>Elif KARAASLAN</v>
      </c>
      <c r="C5" s="5" t="str">
        <f>'[1]Fbt Kimya'!C5</f>
        <v>Fen Bilimleri ve Tek.</v>
      </c>
      <c r="D5" s="5">
        <f>'[1]Fbt Kimya'!D5</f>
        <v>72.562479999999994</v>
      </c>
      <c r="E5" s="5">
        <f>'[1]Fbt Kimya'!E5</f>
        <v>36.281239999999997</v>
      </c>
      <c r="F5" s="5">
        <f>'[1]Fbt Kimya'!F5</f>
        <v>72.930000000000007</v>
      </c>
      <c r="G5" s="5">
        <f>F5*0.3</f>
        <v>21.879000000000001</v>
      </c>
      <c r="H5" s="31" t="s">
        <v>27</v>
      </c>
      <c r="I5" s="32"/>
      <c r="J5" s="33"/>
      <c r="K5" s="6" t="s">
        <v>16</v>
      </c>
    </row>
    <row r="6" spans="1:12">
      <c r="B6" s="7" t="s">
        <v>29</v>
      </c>
      <c r="C6" s="8"/>
      <c r="D6" s="8"/>
      <c r="E6" s="9"/>
      <c r="F6" s="9"/>
    </row>
    <row r="19" spans="11:11">
      <c r="K19" s="10"/>
    </row>
  </sheetData>
  <mergeCells count="2">
    <mergeCell ref="A1:L2"/>
    <mergeCell ref="H5:J5"/>
  </mergeCells>
  <pageMargins left="0.7" right="0.7" top="0.75" bottom="0.75" header="0.3" footer="0.3"/>
  <pageSetup paperSize="9" scale="6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="85" zoomScaleNormal="85" workbookViewId="0">
      <selection activeCell="H4" sqref="H4:I4"/>
    </sheetView>
  </sheetViews>
  <sheetFormatPr defaultRowHeight="15"/>
  <cols>
    <col min="1" max="1" width="8.140625" customWidth="1"/>
    <col min="2" max="2" width="31.5703125" customWidth="1"/>
    <col min="3" max="3" width="15.5703125" customWidth="1"/>
    <col min="4" max="4" width="16.42578125" customWidth="1"/>
    <col min="5" max="5" width="11" customWidth="1"/>
    <col min="6" max="6" width="14.7109375" customWidth="1"/>
    <col min="7" max="8" width="11.7109375" customWidth="1"/>
    <col min="9" max="9" width="29.7109375" bestFit="1" customWidth="1"/>
    <col min="10" max="10" width="14.85546875" customWidth="1"/>
    <col min="11" max="11" width="20.5703125" customWidth="1"/>
    <col min="12" max="12" width="9.140625" hidden="1" customWidth="1"/>
  </cols>
  <sheetData>
    <row r="1" spans="1:12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>
      <c r="A3" s="1"/>
      <c r="B3" s="2" t="s">
        <v>72</v>
      </c>
      <c r="C3" s="1"/>
      <c r="D3" s="1"/>
      <c r="E3" s="1"/>
      <c r="F3" s="1"/>
      <c r="G3" s="1"/>
      <c r="H3" s="1"/>
      <c r="I3" s="1"/>
      <c r="J3" s="1"/>
      <c r="K3" s="1"/>
    </row>
    <row r="4" spans="1:12" ht="29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116</v>
      </c>
      <c r="I4" s="3" t="s">
        <v>115</v>
      </c>
      <c r="J4" s="3" t="s">
        <v>9</v>
      </c>
      <c r="K4" s="3" t="s">
        <v>10</v>
      </c>
    </row>
    <row r="5" spans="1:12">
      <c r="A5" s="4">
        <v>1</v>
      </c>
      <c r="B5" s="5" t="s">
        <v>73</v>
      </c>
      <c r="C5" s="5" t="s">
        <v>74</v>
      </c>
      <c r="D5" s="5">
        <v>87.156940000000006</v>
      </c>
      <c r="E5" s="5">
        <v>43.578470000000003</v>
      </c>
      <c r="F5" s="5">
        <v>78.989999999999995</v>
      </c>
      <c r="G5" s="5">
        <f t="shared" ref="G5:G11" si="0">F5*0.3</f>
        <v>23.696999999999999</v>
      </c>
      <c r="H5" s="5">
        <v>57</v>
      </c>
      <c r="I5" s="5">
        <f t="shared" ref="I5:I11" si="1">H5/5</f>
        <v>11.4</v>
      </c>
      <c r="J5" s="5">
        <f t="shared" ref="J5:J11" si="2">E5+G5+I5</f>
        <v>78.675470000000004</v>
      </c>
      <c r="K5" s="5" t="s">
        <v>13</v>
      </c>
    </row>
    <row r="6" spans="1:12">
      <c r="A6" s="4">
        <v>2</v>
      </c>
      <c r="B6" s="5" t="s">
        <v>76</v>
      </c>
      <c r="C6" s="5" t="s">
        <v>74</v>
      </c>
      <c r="D6" s="5">
        <v>78.534610000000001</v>
      </c>
      <c r="E6" s="5">
        <v>39.267305</v>
      </c>
      <c r="F6" s="5">
        <v>73.63</v>
      </c>
      <c r="G6" s="5">
        <f t="shared" si="0"/>
        <v>22.088999999999999</v>
      </c>
      <c r="H6" s="5">
        <v>85</v>
      </c>
      <c r="I6" s="5">
        <f t="shared" si="1"/>
        <v>17</v>
      </c>
      <c r="J6" s="5">
        <f t="shared" si="2"/>
        <v>78.356304999999992</v>
      </c>
      <c r="K6" s="5" t="s">
        <v>13</v>
      </c>
    </row>
    <row r="7" spans="1:12">
      <c r="A7" s="4">
        <v>3</v>
      </c>
      <c r="B7" s="5" t="s">
        <v>75</v>
      </c>
      <c r="C7" s="5" t="s">
        <v>74</v>
      </c>
      <c r="D7" s="5">
        <v>70.862020000000001</v>
      </c>
      <c r="E7" s="5">
        <v>35.431010000000001</v>
      </c>
      <c r="F7" s="5">
        <v>91.83</v>
      </c>
      <c r="G7" s="5">
        <f t="shared" si="0"/>
        <v>27.548999999999999</v>
      </c>
      <c r="H7" s="5">
        <v>63</v>
      </c>
      <c r="I7" s="5">
        <f t="shared" si="1"/>
        <v>12.6</v>
      </c>
      <c r="J7" s="5">
        <f t="shared" si="2"/>
        <v>75.580010000000001</v>
      </c>
      <c r="K7" s="5" t="s">
        <v>13</v>
      </c>
    </row>
    <row r="8" spans="1:12">
      <c r="A8" s="4">
        <v>4</v>
      </c>
      <c r="B8" s="5" t="s">
        <v>78</v>
      </c>
      <c r="C8" s="5" t="s">
        <v>74</v>
      </c>
      <c r="D8" s="5">
        <v>93.188680000000005</v>
      </c>
      <c r="E8" s="5">
        <v>46.594340000000003</v>
      </c>
      <c r="F8" s="5">
        <v>56.13</v>
      </c>
      <c r="G8" s="5">
        <f t="shared" si="0"/>
        <v>16.838999999999999</v>
      </c>
      <c r="H8" s="5">
        <v>54</v>
      </c>
      <c r="I8" s="5">
        <f t="shared" si="1"/>
        <v>10.8</v>
      </c>
      <c r="J8" s="5">
        <f t="shared" si="2"/>
        <v>74.233339999999998</v>
      </c>
      <c r="K8" s="5" t="s">
        <v>13</v>
      </c>
    </row>
    <row r="9" spans="1:12">
      <c r="A9" s="4">
        <v>5</v>
      </c>
      <c r="B9" s="5" t="s">
        <v>77</v>
      </c>
      <c r="C9" s="5" t="s">
        <v>74</v>
      </c>
      <c r="D9" s="5">
        <v>79.285579999999996</v>
      </c>
      <c r="E9" s="5">
        <v>39.642789999999998</v>
      </c>
      <c r="F9" s="5">
        <v>72.23</v>
      </c>
      <c r="G9" s="5">
        <f t="shared" si="0"/>
        <v>21.669</v>
      </c>
      <c r="H9" s="5">
        <v>63</v>
      </c>
      <c r="I9" s="5">
        <f t="shared" si="1"/>
        <v>12.6</v>
      </c>
      <c r="J9" s="5">
        <f t="shared" si="2"/>
        <v>73.911789999999996</v>
      </c>
      <c r="K9" s="5" t="s">
        <v>13</v>
      </c>
    </row>
    <row r="10" spans="1:12">
      <c r="A10" s="4">
        <v>6</v>
      </c>
      <c r="B10" s="5" t="s">
        <v>80</v>
      </c>
      <c r="C10" s="5" t="s">
        <v>74</v>
      </c>
      <c r="D10" s="5">
        <v>79.070689999999999</v>
      </c>
      <c r="E10" s="5">
        <v>39.535345</v>
      </c>
      <c r="F10" s="5">
        <v>57.76</v>
      </c>
      <c r="G10" s="5">
        <f t="shared" si="0"/>
        <v>17.327999999999999</v>
      </c>
      <c r="H10" s="5">
        <v>52</v>
      </c>
      <c r="I10" s="5">
        <f t="shared" si="1"/>
        <v>10.4</v>
      </c>
      <c r="J10" s="5">
        <f t="shared" si="2"/>
        <v>67.263345000000001</v>
      </c>
      <c r="K10" s="5" t="s">
        <v>13</v>
      </c>
    </row>
    <row r="11" spans="1:12">
      <c r="A11" s="4">
        <v>7</v>
      </c>
      <c r="B11" s="5" t="s">
        <v>79</v>
      </c>
      <c r="C11" s="5" t="s">
        <v>74</v>
      </c>
      <c r="D11" s="5">
        <v>62.313580000000002</v>
      </c>
      <c r="E11" s="5">
        <v>31.156790000000001</v>
      </c>
      <c r="F11" s="5">
        <v>76.2</v>
      </c>
      <c r="G11" s="5">
        <f t="shared" si="0"/>
        <v>22.86</v>
      </c>
      <c r="H11" s="5">
        <v>58</v>
      </c>
      <c r="I11" s="5">
        <f t="shared" si="1"/>
        <v>11.6</v>
      </c>
      <c r="J11" s="5">
        <f t="shared" si="2"/>
        <v>65.616789999999995</v>
      </c>
      <c r="K11" s="5" t="s">
        <v>13</v>
      </c>
    </row>
    <row r="12" spans="1:12">
      <c r="B12" s="7" t="s">
        <v>29</v>
      </c>
      <c r="C12" s="8"/>
      <c r="D12" s="8"/>
      <c r="E12" s="9"/>
      <c r="F12" s="9"/>
    </row>
    <row r="25" spans="11:11">
      <c r="K25" s="10"/>
    </row>
  </sheetData>
  <mergeCells count="1">
    <mergeCell ref="A1:L2"/>
  </mergeCells>
  <pageMargins left="0.7" right="0.7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13</vt:i4>
      </vt:variant>
    </vt:vector>
  </HeadingPairs>
  <TitlesOfParts>
    <vt:vector size="13" baseType="lpstr">
      <vt:lpstr>Gıda Müh.</vt:lpstr>
      <vt:lpstr>İT Bilgisayar</vt:lpstr>
      <vt:lpstr>İT Enerji Sis.</vt:lpstr>
      <vt:lpstr>İt. Makine</vt:lpstr>
      <vt:lpstr>İT. Elektrik</vt:lpstr>
      <vt:lpstr>İT Malzeme</vt:lpstr>
      <vt:lpstr>Fbt Biyoloji</vt:lpstr>
      <vt:lpstr>Fbt Kimya</vt:lpstr>
      <vt:lpstr>Matematik</vt:lpstr>
      <vt:lpstr>Kimya</vt:lpstr>
      <vt:lpstr>Biyoloji</vt:lpstr>
      <vt:lpstr>Fizik</vt:lpstr>
      <vt:lpstr>Biyomühendislik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2018-01-19T13:32:47Z</dcterms:modified>
</cp:coreProperties>
</file>