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 firstSheet="4" activeTab="10"/>
  </bookViews>
  <sheets>
    <sheet name="İleri T. gıda" sheetId="1" r:id="rId1"/>
    <sheet name="ileri T. Makine" sheetId="2" r:id="rId2"/>
    <sheet name="İleri T. Elektrik" sheetId="3" r:id="rId3"/>
    <sheet name="İleri T. Enerji Sist." sheetId="4" r:id="rId4"/>
    <sheet name="İleri T. Malzeme" sheetId="5" r:id="rId5"/>
    <sheet name="Biyomühendislik" sheetId="6" r:id="rId6"/>
    <sheet name="Fbt fizik" sheetId="7" r:id="rId7"/>
    <sheet name="Fbt Biyoloji" sheetId="8" r:id="rId8"/>
    <sheet name="Fbt Kimya" sheetId="9" r:id="rId9"/>
    <sheet name="Matematik" sheetId="10" r:id="rId10"/>
    <sheet name="Kimya" sheetId="11" r:id="rId11"/>
  </sheets>
  <calcPr calcId="124519"/>
</workbook>
</file>

<file path=xl/calcChain.xml><?xml version="1.0" encoding="utf-8"?>
<calcChain xmlns="http://schemas.openxmlformats.org/spreadsheetml/2006/main">
  <c r="J18" i="4"/>
  <c r="H18"/>
  <c r="F18"/>
  <c r="J17"/>
  <c r="H17"/>
  <c r="F17"/>
  <c r="J16"/>
  <c r="H16"/>
  <c r="F16"/>
  <c r="J15"/>
  <c r="H15"/>
  <c r="F15"/>
  <c r="J14"/>
  <c r="H14"/>
  <c r="F14"/>
  <c r="J13"/>
  <c r="H13"/>
  <c r="F13"/>
  <c r="J12"/>
  <c r="H12"/>
  <c r="F12"/>
  <c r="J11"/>
  <c r="H11"/>
  <c r="F11"/>
  <c r="J10"/>
  <c r="H10"/>
  <c r="F10"/>
  <c r="J9"/>
  <c r="H9"/>
  <c r="F9"/>
  <c r="J8"/>
  <c r="H8"/>
  <c r="F8"/>
  <c r="K8" s="1"/>
  <c r="J7"/>
  <c r="H7"/>
  <c r="K7" s="1"/>
  <c r="F7"/>
  <c r="J6"/>
  <c r="H6"/>
  <c r="F6"/>
  <c r="J5"/>
  <c r="H5"/>
  <c r="K5" s="1"/>
  <c r="F5"/>
  <c r="J4"/>
  <c r="H4"/>
  <c r="F4"/>
  <c r="K6" i="1"/>
  <c r="J5"/>
  <c r="K5" s="1"/>
  <c r="J6"/>
  <c r="J7"/>
  <c r="J9"/>
  <c r="J4"/>
  <c r="K4" s="1"/>
  <c r="H5" i="3"/>
  <c r="H6"/>
  <c r="H7"/>
  <c r="H8"/>
  <c r="H9"/>
  <c r="H10"/>
  <c r="H11"/>
  <c r="H4"/>
  <c r="K4" s="1"/>
  <c r="H5" i="1"/>
  <c r="H6"/>
  <c r="H7"/>
  <c r="H8"/>
  <c r="H9"/>
  <c r="H4"/>
  <c r="J11" i="3"/>
  <c r="F11"/>
  <c r="J10"/>
  <c r="K10"/>
  <c r="F10"/>
  <c r="J9"/>
  <c r="F9"/>
  <c r="J8"/>
  <c r="F8"/>
  <c r="J7"/>
  <c r="F7"/>
  <c r="J6"/>
  <c r="K6"/>
  <c r="F6"/>
  <c r="J5"/>
  <c r="F5"/>
  <c r="J4"/>
  <c r="F4"/>
  <c r="J4" i="2"/>
  <c r="H4"/>
  <c r="J5" i="7"/>
  <c r="H5"/>
  <c r="F5"/>
  <c r="K5" s="1"/>
  <c r="J4"/>
  <c r="H4"/>
  <c r="K4" s="1"/>
  <c r="F4"/>
  <c r="H10" i="8"/>
  <c r="F10"/>
  <c r="J9"/>
  <c r="H9"/>
  <c r="F9"/>
  <c r="J8"/>
  <c r="H8"/>
  <c r="F8"/>
  <c r="J7"/>
  <c r="H7"/>
  <c r="N7" s="1"/>
  <c r="F7"/>
  <c r="J6"/>
  <c r="H6"/>
  <c r="F6"/>
  <c r="N6" s="1"/>
  <c r="J5"/>
  <c r="H5"/>
  <c r="N5" s="1"/>
  <c r="F5"/>
  <c r="J4"/>
  <c r="H4"/>
  <c r="F4"/>
  <c r="N4" s="1"/>
  <c r="G6" i="10"/>
  <c r="E6"/>
  <c r="I5"/>
  <c r="G5"/>
  <c r="E5"/>
  <c r="J5" s="1"/>
  <c r="I4"/>
  <c r="G4"/>
  <c r="E4"/>
  <c r="I6" i="11"/>
  <c r="G6"/>
  <c r="E6"/>
  <c r="I5"/>
  <c r="G5"/>
  <c r="J5" s="1"/>
  <c r="E5"/>
  <c r="I4"/>
  <c r="G4"/>
  <c r="E4"/>
  <c r="J4" i="5"/>
  <c r="K4" s="1"/>
  <c r="J5" i="9"/>
  <c r="K5" s="1"/>
  <c r="H5"/>
  <c r="H4"/>
  <c r="J4"/>
  <c r="K4" s="1"/>
  <c r="H4" i="5"/>
  <c r="J4" i="6"/>
  <c r="H4"/>
  <c r="F4"/>
  <c r="K4" s="1"/>
  <c r="J12"/>
  <c r="J5"/>
  <c r="H5"/>
  <c r="H12"/>
  <c r="F12"/>
  <c r="F5"/>
  <c r="F4" i="9"/>
  <c r="F5"/>
  <c r="F8" i="1"/>
  <c r="F4"/>
  <c r="F9"/>
  <c r="F7"/>
  <c r="F5"/>
  <c r="F6"/>
  <c r="F4" i="2"/>
  <c r="F4" i="5"/>
  <c r="K4" i="4" l="1"/>
  <c r="K6"/>
  <c r="K11" i="3"/>
  <c r="K8"/>
  <c r="K5"/>
  <c r="K7"/>
  <c r="K9"/>
  <c r="N8" i="8"/>
  <c r="J4" i="10"/>
  <c r="J4" i="11"/>
  <c r="J6"/>
  <c r="K12" i="6"/>
  <c r="K5"/>
</calcChain>
</file>

<file path=xl/sharedStrings.xml><?xml version="1.0" encoding="utf-8"?>
<sst xmlns="http://schemas.openxmlformats.org/spreadsheetml/2006/main" count="366" uniqueCount="93">
  <si>
    <t>İleri Teknolojiler</t>
  </si>
  <si>
    <t>Musa TOPTAŞ</t>
  </si>
  <si>
    <t>Gıda Müh.</t>
  </si>
  <si>
    <t>Makine Mühendisliği</t>
  </si>
  <si>
    <t>Elektrik-Elektronik Müh.</t>
  </si>
  <si>
    <t>Enerji Sist. Müh.</t>
  </si>
  <si>
    <t>Biyomühendislik</t>
  </si>
  <si>
    <t>Fen Bilimleri ve Tek.</t>
  </si>
  <si>
    <t>Fizik</t>
  </si>
  <si>
    <t>Biyoloji</t>
  </si>
  <si>
    <t>Kontenjan:8</t>
  </si>
  <si>
    <t>Kontenjan:4</t>
  </si>
  <si>
    <t>Kontenjan:9</t>
  </si>
  <si>
    <t>Kontenjan:2</t>
  </si>
  <si>
    <t>Kimya</t>
  </si>
  <si>
    <t>Matematik</t>
  </si>
  <si>
    <t>SIRA NO</t>
  </si>
  <si>
    <t>ADI SOYADI</t>
  </si>
  <si>
    <t>ANABİLİM DALI</t>
  </si>
  <si>
    <t>BİLİM DALI</t>
  </si>
  <si>
    <t>ALES PUANI</t>
  </si>
  <si>
    <t>ALES PUANI % 50</t>
  </si>
  <si>
    <t>GENEL TOPLAM</t>
  </si>
  <si>
    <t>LİSANS PUANI</t>
  </si>
  <si>
    <t>LİSANS PUANI %50</t>
  </si>
  <si>
    <t>SONUÇ</t>
  </si>
  <si>
    <t>Kontenjan:6</t>
  </si>
  <si>
    <t>Rıfat ŞENCAN</t>
  </si>
  <si>
    <t>Hikmet Çağrı GÜNGÖR</t>
  </si>
  <si>
    <t>Nadide ACAR</t>
  </si>
  <si>
    <t>Ayşe Dilek SOYLU</t>
  </si>
  <si>
    <t>Kontenjan:5</t>
  </si>
  <si>
    <t>Ayşe Levent KOLUKISA</t>
  </si>
  <si>
    <t>Zeynel AZKIN</t>
  </si>
  <si>
    <t>Raşit YAVUZ</t>
  </si>
  <si>
    <t>Raziye DURMAZ</t>
  </si>
  <si>
    <t>Mustafa ŞAHAN</t>
  </si>
  <si>
    <t>Seda ÇELİK</t>
  </si>
  <si>
    <t>Ayşegül ÇALIŞKAN</t>
  </si>
  <si>
    <t>Feyzanur BÖCÜ</t>
  </si>
  <si>
    <t>Büşra ZENGiN</t>
  </si>
  <si>
    <t>Zülal Şengül KARAHAN</t>
  </si>
  <si>
    <t>Zehra BAYRAM</t>
  </si>
  <si>
    <t>Tuğba GELİŞKEN</t>
  </si>
  <si>
    <t>Zeynep Emine EHLİZ</t>
  </si>
  <si>
    <t>Kontenjan:3</t>
  </si>
  <si>
    <t>Atike SERİN</t>
  </si>
  <si>
    <t>Soner GÖLLE</t>
  </si>
  <si>
    <t>Arda Danıştay ŞANLITÜRK</t>
  </si>
  <si>
    <t>Muhammed GÖKALP</t>
  </si>
  <si>
    <t>Zeynep DEDE</t>
  </si>
  <si>
    <t>Resul GÖRGÜL</t>
  </si>
  <si>
    <t>Gencebay KARAKAYA</t>
  </si>
  <si>
    <t>Fethi AŞIR</t>
  </si>
  <si>
    <t>Yakup İsmail TOSUN</t>
  </si>
  <si>
    <t>Kübra ÇELİK</t>
  </si>
  <si>
    <t>Rıfkı ÖZTEN</t>
  </si>
  <si>
    <t>Öznur GÜR</t>
  </si>
  <si>
    <t>Gürkan KARAPINAR</t>
  </si>
  <si>
    <t>Ersay GÖKBUDAK</t>
  </si>
  <si>
    <t>Sinan ÖZBAKIR</t>
  </si>
  <si>
    <t>Ali KALÇIK</t>
  </si>
  <si>
    <t>Ozan PANCAR</t>
  </si>
  <si>
    <t>Erdem AKSOY</t>
  </si>
  <si>
    <t>Mustafa SOYSAL</t>
  </si>
  <si>
    <t>Aycan KONURALP</t>
  </si>
  <si>
    <t>Muratcan ÜNÜVAR</t>
  </si>
  <si>
    <t>Celal SEZEN</t>
  </si>
  <si>
    <t>Büşra ÇAKKIR</t>
  </si>
  <si>
    <t>İsmail ÖZGÜR BÜYÜKDERELİ</t>
  </si>
  <si>
    <t>Kontenjan:1</t>
  </si>
  <si>
    <t>Kontenjan:12</t>
  </si>
  <si>
    <t>Mustafa  HARTAVİ</t>
  </si>
  <si>
    <t>Oğuzhan İNAN</t>
  </si>
  <si>
    <t>Nuri AKSOY</t>
  </si>
  <si>
    <t>Fatih YAMAN</t>
  </si>
  <si>
    <t>Yasin ÜNÜVAR</t>
  </si>
  <si>
    <t>İsa AZAK</t>
  </si>
  <si>
    <t>Ersin GÖKTEUÇAR</t>
  </si>
  <si>
    <t>Betül DURMUŞ</t>
  </si>
  <si>
    <t>Begüm TERZİ</t>
  </si>
  <si>
    <t>Malzeme Bilimi ve Müh.</t>
  </si>
  <si>
    <t>LİSANS PUANI %30</t>
  </si>
  <si>
    <t>BİLİM SINAVI PUANI</t>
  </si>
  <si>
    <t>BİLİM SINAVI PUANI %20</t>
  </si>
  <si>
    <t>KARAMANOĞLU MEHMETBEY ÜNİVERSİTESİ FEN BİLİMLER ENSTİTÜSÜ  2016 - 2017 BAHAR DÖNEMİ DOKTORA BİLİM SINAVI SONUÇLARI</t>
  </si>
  <si>
    <t>KARAMANOĞLU MEHMETBEY ÜNİVERSİTESİ FEN BİLİMLER ENSTİTÜSÜ  2016 - 2017 BAHAR DÖNEMİ TEZLİ YÜKSEK LİSANS BİLİM SINAVI SONUÇLARI</t>
  </si>
  <si>
    <t>BİLİM SINAVI PUANI % 20</t>
  </si>
  <si>
    <t>GİRMEDİ</t>
  </si>
  <si>
    <t>BAŞARISIZ</t>
  </si>
  <si>
    <t>SINAVA GİRMEDİ</t>
  </si>
  <si>
    <t>BAŞARILI(YEDEK)</t>
  </si>
  <si>
    <t>BAŞARILI(ASİL)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</si>
</sst>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1" fillId="2" borderId="2" xfId="0" applyFont="1" applyFill="1" applyBorder="1" applyAlignment="1">
      <alignment vertical="center" wrapText="1"/>
    </xf>
    <xf numFmtId="0" fontId="0" fillId="2" borderId="0" xfId="0" applyFill="1"/>
    <xf numFmtId="0" fontId="2" fillId="3" borderId="1" xfId="0" applyFont="1" applyFill="1" applyBorder="1"/>
    <xf numFmtId="0" fontId="3" fillId="3" borderId="1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0" borderId="2" xfId="0" applyBorder="1"/>
    <xf numFmtId="0" fontId="1" fillId="2" borderId="5" xfId="0" applyFont="1" applyFill="1" applyBorder="1" applyAlignment="1">
      <alignment vertical="center" wrapText="1"/>
    </xf>
    <xf numFmtId="0" fontId="0" fillId="2" borderId="1" xfId="0" applyFill="1" applyBorder="1"/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/>
    <xf numFmtId="0" fontId="1" fillId="2" borderId="7" xfId="0" applyFont="1" applyFill="1" applyBorder="1"/>
    <xf numFmtId="0" fontId="0" fillId="0" borderId="1" xfId="0" applyBorder="1"/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A565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workbookViewId="0">
      <selection activeCell="B19" sqref="B19"/>
    </sheetView>
  </sheetViews>
  <sheetFormatPr defaultRowHeight="15"/>
  <cols>
    <col min="1" max="1" width="10" customWidth="1"/>
    <col min="2" max="2" width="24.42578125" customWidth="1"/>
    <col min="3" max="3" width="18" customWidth="1"/>
    <col min="4" max="4" width="10.42578125" customWidth="1"/>
    <col min="5" max="5" width="11.42578125" customWidth="1"/>
    <col min="6" max="6" width="12.7109375" customWidth="1"/>
    <col min="7" max="7" width="10.5703125" customWidth="1"/>
    <col min="8" max="8" width="12.140625" customWidth="1"/>
    <col min="9" max="9" width="13.28515625" customWidth="1"/>
    <col min="10" max="10" width="14.140625" customWidth="1"/>
    <col min="11" max="11" width="13.85546875" customWidth="1"/>
    <col min="12" max="12" width="24.42578125" customWidth="1"/>
    <col min="13" max="17" width="9.140625" hidden="1" customWidth="1"/>
  </cols>
  <sheetData>
    <row r="1" spans="1:18" ht="36" customHeight="1">
      <c r="A1" s="43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"/>
      <c r="O1" s="4"/>
      <c r="P1" s="4"/>
      <c r="Q1" s="4"/>
      <c r="R1" s="4"/>
    </row>
    <row r="2" spans="1:18" ht="20.25" customHeight="1">
      <c r="A2" s="38" t="s">
        <v>13</v>
      </c>
      <c r="B2" s="39"/>
      <c r="C2" s="9"/>
      <c r="D2" s="9"/>
      <c r="E2" s="9"/>
      <c r="F2" s="9"/>
      <c r="G2" s="9"/>
      <c r="H2" s="9"/>
      <c r="I2" s="21"/>
      <c r="J2" s="21"/>
      <c r="K2" s="9"/>
      <c r="L2" s="9"/>
      <c r="M2" s="4"/>
      <c r="N2" s="4"/>
      <c r="O2" s="4"/>
      <c r="P2" s="4"/>
      <c r="Q2" s="4"/>
      <c r="R2" s="4"/>
    </row>
    <row r="3" spans="1:18" ht="33" customHeight="1">
      <c r="A3" s="7" t="s">
        <v>16</v>
      </c>
      <c r="B3" s="7" t="s">
        <v>17</v>
      </c>
      <c r="C3" s="7" t="s">
        <v>18</v>
      </c>
      <c r="D3" s="7" t="s">
        <v>19</v>
      </c>
      <c r="E3" s="7" t="s">
        <v>20</v>
      </c>
      <c r="F3" s="8" t="s">
        <v>21</v>
      </c>
      <c r="G3" s="8" t="s">
        <v>23</v>
      </c>
      <c r="H3" s="8" t="s">
        <v>82</v>
      </c>
      <c r="I3" s="8" t="s">
        <v>83</v>
      </c>
      <c r="J3" s="24" t="s">
        <v>84</v>
      </c>
      <c r="K3" s="8" t="s">
        <v>22</v>
      </c>
      <c r="L3" s="6" t="s">
        <v>25</v>
      </c>
    </row>
    <row r="4" spans="1:18">
      <c r="A4" s="10">
        <v>1</v>
      </c>
      <c r="B4" s="11" t="s">
        <v>38</v>
      </c>
      <c r="C4" s="11" t="s">
        <v>0</v>
      </c>
      <c r="D4" s="11" t="s">
        <v>2</v>
      </c>
      <c r="E4" s="11">
        <v>75.819000000000003</v>
      </c>
      <c r="F4" s="11">
        <f t="shared" ref="F4:F9" si="0">E4*0.5</f>
        <v>37.909500000000001</v>
      </c>
      <c r="G4" s="11">
        <v>70.599999999999994</v>
      </c>
      <c r="H4" s="11">
        <f>G4*0.3</f>
        <v>21.179999999999996</v>
      </c>
      <c r="I4" s="11">
        <v>62</v>
      </c>
      <c r="J4" s="11">
        <f>I4*0.2</f>
        <v>12.4</v>
      </c>
      <c r="K4" s="11">
        <f>F4+H4+J4</f>
        <v>71.489500000000007</v>
      </c>
      <c r="L4" s="12" t="s">
        <v>92</v>
      </c>
    </row>
    <row r="5" spans="1:18">
      <c r="A5" s="10">
        <v>2</v>
      </c>
      <c r="B5" s="11" t="s">
        <v>1</v>
      </c>
      <c r="C5" s="11" t="s">
        <v>0</v>
      </c>
      <c r="D5" s="11" t="s">
        <v>2</v>
      </c>
      <c r="E5" s="11">
        <v>71.134</v>
      </c>
      <c r="F5" s="11">
        <f t="shared" si="0"/>
        <v>35.567</v>
      </c>
      <c r="G5" s="11">
        <v>69.900000000000006</v>
      </c>
      <c r="H5" s="11">
        <f t="shared" ref="H5:H9" si="1">G5*0.3</f>
        <v>20.970000000000002</v>
      </c>
      <c r="I5" s="11">
        <v>55</v>
      </c>
      <c r="J5" s="11">
        <f t="shared" ref="J5:J9" si="2">I5*0.2</f>
        <v>11</v>
      </c>
      <c r="K5" s="11">
        <f t="shared" ref="K5:K6" si="3">F5+H5+J5</f>
        <v>67.537000000000006</v>
      </c>
      <c r="L5" s="12" t="s">
        <v>92</v>
      </c>
    </row>
    <row r="6" spans="1:18">
      <c r="A6" s="10">
        <v>3</v>
      </c>
      <c r="B6" s="11" t="s">
        <v>35</v>
      </c>
      <c r="C6" s="11" t="s">
        <v>0</v>
      </c>
      <c r="D6" s="11" t="s">
        <v>2</v>
      </c>
      <c r="E6" s="11">
        <v>63.965000000000003</v>
      </c>
      <c r="F6" s="11">
        <f t="shared" si="0"/>
        <v>31.982500000000002</v>
      </c>
      <c r="G6" s="11">
        <v>74.8</v>
      </c>
      <c r="H6" s="11">
        <f t="shared" si="1"/>
        <v>22.439999999999998</v>
      </c>
      <c r="I6" s="11">
        <v>50</v>
      </c>
      <c r="J6" s="11">
        <f t="shared" si="2"/>
        <v>10</v>
      </c>
      <c r="K6" s="11">
        <f t="shared" si="3"/>
        <v>64.422499999999999</v>
      </c>
      <c r="L6" s="12" t="s">
        <v>91</v>
      </c>
    </row>
    <row r="7" spans="1:18">
      <c r="A7" s="10">
        <v>4</v>
      </c>
      <c r="B7" s="11" t="s">
        <v>36</v>
      </c>
      <c r="C7" s="11" t="s">
        <v>0</v>
      </c>
      <c r="D7" s="11" t="s">
        <v>2</v>
      </c>
      <c r="E7" s="11">
        <v>75.881</v>
      </c>
      <c r="F7" s="11">
        <f t="shared" si="0"/>
        <v>37.9405</v>
      </c>
      <c r="G7" s="11">
        <v>60.8</v>
      </c>
      <c r="H7" s="11">
        <f t="shared" si="1"/>
        <v>18.239999999999998</v>
      </c>
      <c r="I7" s="17">
        <v>24</v>
      </c>
      <c r="J7" s="11">
        <f t="shared" si="2"/>
        <v>4.8000000000000007</v>
      </c>
      <c r="K7" s="11"/>
      <c r="L7" s="12" t="s">
        <v>89</v>
      </c>
    </row>
    <row r="8" spans="1:18">
      <c r="A8" s="10">
        <v>5</v>
      </c>
      <c r="B8" s="11" t="s">
        <v>39</v>
      </c>
      <c r="C8" s="11" t="s">
        <v>0</v>
      </c>
      <c r="D8" s="11" t="s">
        <v>2</v>
      </c>
      <c r="E8" s="11">
        <v>71.92</v>
      </c>
      <c r="F8" s="11">
        <f t="shared" si="0"/>
        <v>35.96</v>
      </c>
      <c r="G8" s="11">
        <v>53.8</v>
      </c>
      <c r="H8" s="11">
        <f t="shared" si="1"/>
        <v>16.139999999999997</v>
      </c>
      <c r="I8" s="40" t="s">
        <v>88</v>
      </c>
      <c r="J8" s="41"/>
      <c r="K8" s="42"/>
      <c r="L8" s="12" t="s">
        <v>89</v>
      </c>
    </row>
    <row r="9" spans="1:18">
      <c r="A9" s="10">
        <v>6</v>
      </c>
      <c r="B9" s="11" t="s">
        <v>37</v>
      </c>
      <c r="C9" s="11" t="s">
        <v>0</v>
      </c>
      <c r="D9" s="11" t="s">
        <v>2</v>
      </c>
      <c r="E9" s="11">
        <v>61.433</v>
      </c>
      <c r="F9" s="11">
        <f t="shared" si="0"/>
        <v>30.7165</v>
      </c>
      <c r="G9" s="11">
        <v>58.23</v>
      </c>
      <c r="H9" s="11">
        <f t="shared" si="1"/>
        <v>17.468999999999998</v>
      </c>
      <c r="I9" s="17">
        <v>47</v>
      </c>
      <c r="J9" s="11">
        <f t="shared" si="2"/>
        <v>9.4</v>
      </c>
      <c r="K9" s="11"/>
      <c r="L9" s="12" t="s">
        <v>89</v>
      </c>
    </row>
    <row r="11" spans="1:18">
      <c r="B11" s="5"/>
      <c r="C11" s="5"/>
      <c r="D11" s="5"/>
      <c r="E11" s="5"/>
    </row>
    <row r="12" spans="1:18">
      <c r="B12" s="5"/>
      <c r="C12" s="5"/>
      <c r="D12" s="5"/>
      <c r="E12" s="5"/>
    </row>
  </sheetData>
  <sortState ref="B4:K9">
    <sortCondition descending="1" ref="K35"/>
  </sortState>
  <mergeCells count="3">
    <mergeCell ref="A2:B2"/>
    <mergeCell ref="I8:K8"/>
    <mergeCell ref="A1:M1"/>
  </mergeCells>
  <pageMargins left="0.7" right="0.7" top="0.75" bottom="0.75" header="0.3" footer="0.3"/>
  <pageSetup paperSize="9" scale="8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"/>
  <sheetViews>
    <sheetView workbookViewId="0">
      <selection activeCell="F6" sqref="F6"/>
    </sheetView>
  </sheetViews>
  <sheetFormatPr defaultRowHeight="15"/>
  <cols>
    <col min="2" max="2" width="22" customWidth="1"/>
    <col min="3" max="3" width="21.42578125" customWidth="1"/>
    <col min="4" max="4" width="11.28515625" customWidth="1"/>
    <col min="5" max="5" width="9.85546875" customWidth="1"/>
    <col min="6" max="6" width="13.85546875" customWidth="1"/>
    <col min="7" max="9" width="11.42578125" customWidth="1"/>
    <col min="10" max="10" width="19.85546875" customWidth="1"/>
    <col min="11" max="11" width="25.7109375" customWidth="1"/>
    <col min="12" max="12" width="7.28515625" hidden="1" customWidth="1"/>
    <col min="13" max="13" width="0.140625" customWidth="1"/>
    <col min="14" max="15" width="9.140625" hidden="1" customWidth="1"/>
  </cols>
  <sheetData>
    <row r="1" spans="1:15" ht="45" customHeight="1">
      <c r="A1" s="43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8" customHeight="1">
      <c r="A2" s="38" t="s">
        <v>10</v>
      </c>
      <c r="B2" s="39"/>
      <c r="C2" s="9"/>
      <c r="D2" s="9"/>
      <c r="E2" s="9"/>
      <c r="F2" s="9"/>
      <c r="G2" s="9"/>
      <c r="H2" s="21"/>
      <c r="I2" s="21"/>
      <c r="J2" s="9"/>
      <c r="K2" s="9"/>
      <c r="L2" s="16"/>
    </row>
    <row r="3" spans="1:15" ht="45">
      <c r="A3" s="7" t="s">
        <v>16</v>
      </c>
      <c r="B3" s="7" t="s">
        <v>17</v>
      </c>
      <c r="C3" s="7" t="s">
        <v>18</v>
      </c>
      <c r="D3" s="7" t="s">
        <v>20</v>
      </c>
      <c r="E3" s="8" t="s">
        <v>21</v>
      </c>
      <c r="F3" s="8" t="s">
        <v>23</v>
      </c>
      <c r="G3" s="8" t="s">
        <v>82</v>
      </c>
      <c r="H3" s="8" t="s">
        <v>83</v>
      </c>
      <c r="I3" s="8" t="s">
        <v>87</v>
      </c>
      <c r="J3" s="8" t="s">
        <v>22</v>
      </c>
      <c r="K3" s="6" t="s">
        <v>25</v>
      </c>
    </row>
    <row r="4" spans="1:15">
      <c r="A4" s="10">
        <v>1</v>
      </c>
      <c r="B4" s="11" t="s">
        <v>42</v>
      </c>
      <c r="C4" s="11" t="s">
        <v>15</v>
      </c>
      <c r="D4" s="11">
        <v>67.492000000000004</v>
      </c>
      <c r="E4" s="11">
        <f>D4*0.5</f>
        <v>33.746000000000002</v>
      </c>
      <c r="F4" s="11">
        <v>72.459999999999994</v>
      </c>
      <c r="G4" s="11">
        <f t="shared" ref="G4:G5" si="0">F4*0.3</f>
        <v>21.737999999999996</v>
      </c>
      <c r="H4" s="11">
        <v>5</v>
      </c>
      <c r="I4" s="11">
        <f t="shared" ref="I4:I5" si="1">H4*0.2</f>
        <v>1</v>
      </c>
      <c r="J4" s="11">
        <f t="shared" ref="J4:J5" si="2">E4+G4+I4</f>
        <v>56.483999999999995</v>
      </c>
      <c r="K4" s="18" t="s">
        <v>89</v>
      </c>
    </row>
    <row r="5" spans="1:15">
      <c r="A5" s="10">
        <v>2</v>
      </c>
      <c r="B5" s="11" t="s">
        <v>41</v>
      </c>
      <c r="C5" s="11" t="s">
        <v>15</v>
      </c>
      <c r="D5" s="11">
        <v>58.640999999999998</v>
      </c>
      <c r="E5" s="11">
        <f>D5*0.5</f>
        <v>29.320499999999999</v>
      </c>
      <c r="F5" s="11">
        <v>65.930000000000007</v>
      </c>
      <c r="G5" s="11">
        <f t="shared" si="0"/>
        <v>19.779</v>
      </c>
      <c r="H5" s="11">
        <v>10</v>
      </c>
      <c r="I5" s="11">
        <f t="shared" si="1"/>
        <v>2</v>
      </c>
      <c r="J5" s="11">
        <f t="shared" si="2"/>
        <v>51.099499999999999</v>
      </c>
      <c r="K5" s="18" t="s">
        <v>89</v>
      </c>
    </row>
    <row r="6" spans="1:15">
      <c r="A6" s="10">
        <v>3</v>
      </c>
      <c r="B6" s="11" t="s">
        <v>40</v>
      </c>
      <c r="C6" s="11" t="s">
        <v>15</v>
      </c>
      <c r="D6" s="11">
        <v>69.861000000000004</v>
      </c>
      <c r="E6" s="11">
        <f>D6*0.5</f>
        <v>34.930500000000002</v>
      </c>
      <c r="F6" s="11">
        <v>93</v>
      </c>
      <c r="G6" s="11">
        <f>F6*0.3</f>
        <v>27.9</v>
      </c>
      <c r="H6" s="49" t="s">
        <v>88</v>
      </c>
      <c r="I6" s="49"/>
      <c r="J6" s="49"/>
      <c r="K6" s="18" t="s">
        <v>89</v>
      </c>
    </row>
    <row r="9" spans="1:15">
      <c r="B9" s="5"/>
      <c r="C9" s="5"/>
      <c r="D9" s="5"/>
      <c r="E9" s="5"/>
    </row>
    <row r="10" spans="1:15">
      <c r="B10" s="5"/>
      <c r="C10" s="5"/>
      <c r="D10" s="5"/>
      <c r="E10" s="5"/>
    </row>
  </sheetData>
  <sortState ref="B11:J13">
    <sortCondition descending="1" ref="J32"/>
  </sortState>
  <mergeCells count="3">
    <mergeCell ref="A2:B2"/>
    <mergeCell ref="A1:O1"/>
    <mergeCell ref="H6:J6"/>
  </mergeCells>
  <pageMargins left="0.7" right="0.7" top="0.75" bottom="0.75" header="0.3" footer="0.3"/>
  <pageSetup paperSize="9" scale="8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>
      <selection activeCell="D12" sqref="D12"/>
    </sheetView>
  </sheetViews>
  <sheetFormatPr defaultRowHeight="15"/>
  <cols>
    <col min="1" max="1" width="7.7109375" customWidth="1"/>
    <col min="2" max="2" width="23.85546875" customWidth="1"/>
    <col min="3" max="3" width="15" customWidth="1"/>
    <col min="4" max="4" width="12.140625" customWidth="1"/>
    <col min="6" max="6" width="11.7109375" customWidth="1"/>
    <col min="7" max="9" width="11.28515625" customWidth="1"/>
    <col min="11" max="11" width="16.7109375" customWidth="1"/>
    <col min="12" max="12" width="11.5703125" hidden="1" customWidth="1"/>
    <col min="13" max="15" width="9.140625" hidden="1" customWidth="1"/>
  </cols>
  <sheetData>
    <row r="1" spans="1:15" ht="31.5" customHeight="1">
      <c r="A1" s="43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>
      <c r="A2" s="38" t="s">
        <v>45</v>
      </c>
      <c r="B2" s="39"/>
      <c r="C2" s="9"/>
      <c r="D2" s="9"/>
      <c r="E2" s="9"/>
      <c r="F2" s="9"/>
      <c r="G2" s="9"/>
      <c r="H2" s="21"/>
      <c r="I2" s="21"/>
      <c r="J2" s="9"/>
      <c r="K2" s="9"/>
    </row>
    <row r="3" spans="1:15" ht="45">
      <c r="A3" s="7" t="s">
        <v>16</v>
      </c>
      <c r="B3" s="7" t="s">
        <v>17</v>
      </c>
      <c r="C3" s="8" t="s">
        <v>18</v>
      </c>
      <c r="D3" s="7" t="s">
        <v>20</v>
      </c>
      <c r="E3" s="8" t="s">
        <v>21</v>
      </c>
      <c r="F3" s="8" t="s">
        <v>23</v>
      </c>
      <c r="G3" s="8" t="s">
        <v>82</v>
      </c>
      <c r="H3" s="8" t="s">
        <v>83</v>
      </c>
      <c r="I3" s="8" t="s">
        <v>87</v>
      </c>
      <c r="J3" s="8" t="s">
        <v>22</v>
      </c>
      <c r="K3" s="6" t="s">
        <v>25</v>
      </c>
    </row>
    <row r="4" spans="1:15">
      <c r="A4" s="10">
        <v>1</v>
      </c>
      <c r="B4" s="11" t="s">
        <v>46</v>
      </c>
      <c r="C4" s="11" t="s">
        <v>14</v>
      </c>
      <c r="D4" s="11">
        <v>71.445999999999998</v>
      </c>
      <c r="E4" s="11">
        <f>D4*0.5</f>
        <v>35.722999999999999</v>
      </c>
      <c r="F4" s="11">
        <v>72.7</v>
      </c>
      <c r="G4" s="11">
        <f>F4*0.3</f>
        <v>21.81</v>
      </c>
      <c r="H4" s="11">
        <v>72</v>
      </c>
      <c r="I4" s="11">
        <f>H4*0.2</f>
        <v>14.4</v>
      </c>
      <c r="J4" s="11">
        <f>E4+G4+I4</f>
        <v>71.933000000000007</v>
      </c>
      <c r="K4" s="12" t="s">
        <v>92</v>
      </c>
    </row>
    <row r="5" spans="1:15">
      <c r="A5" s="10">
        <v>2</v>
      </c>
      <c r="B5" s="11" t="s">
        <v>48</v>
      </c>
      <c r="C5" s="11" t="s">
        <v>14</v>
      </c>
      <c r="D5" s="11">
        <v>72.506</v>
      </c>
      <c r="E5" s="11">
        <f>D5*0.5</f>
        <v>36.253</v>
      </c>
      <c r="F5" s="11">
        <v>64.3</v>
      </c>
      <c r="G5" s="11">
        <f>F5*0.3</f>
        <v>19.29</v>
      </c>
      <c r="H5" s="11">
        <v>61</v>
      </c>
      <c r="I5" s="11">
        <f>H5*0.2</f>
        <v>12.200000000000001</v>
      </c>
      <c r="J5" s="11">
        <f>E5+G5+I5</f>
        <v>67.742999999999995</v>
      </c>
      <c r="K5" s="12" t="s">
        <v>92</v>
      </c>
    </row>
    <row r="6" spans="1:15">
      <c r="A6" s="10">
        <v>3</v>
      </c>
      <c r="B6" s="11" t="s">
        <v>47</v>
      </c>
      <c r="C6" s="11" t="s">
        <v>14</v>
      </c>
      <c r="D6" s="11">
        <v>73.216999999999999</v>
      </c>
      <c r="E6" s="11">
        <f>D6*0.5</f>
        <v>36.608499999999999</v>
      </c>
      <c r="F6" s="11">
        <v>64.863</v>
      </c>
      <c r="G6" s="11">
        <f>F6*0.3</f>
        <v>19.4589</v>
      </c>
      <c r="H6" s="11">
        <v>58</v>
      </c>
      <c r="I6" s="11">
        <f>H6*0.2</f>
        <v>11.600000000000001</v>
      </c>
      <c r="J6" s="11">
        <f>E6+G6+I6</f>
        <v>67.667400000000001</v>
      </c>
      <c r="K6" s="12" t="s">
        <v>92</v>
      </c>
    </row>
    <row r="8" spans="1:15">
      <c r="B8" s="5"/>
      <c r="C8" s="5"/>
    </row>
    <row r="9" spans="1:15">
      <c r="B9" s="5"/>
      <c r="C9" s="5"/>
      <c r="D9" s="5"/>
      <c r="E9" s="5"/>
    </row>
    <row r="10" spans="1:15">
      <c r="B10" s="5"/>
      <c r="C10" s="5"/>
      <c r="D10" s="5"/>
      <c r="E10" s="5"/>
    </row>
  </sheetData>
  <sortState ref="B12:J14">
    <sortCondition descending="1" ref="J12"/>
  </sortState>
  <mergeCells count="2">
    <mergeCell ref="A2:B2"/>
    <mergeCell ref="A1:O1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topLeftCell="B1" workbookViewId="0">
      <selection activeCell="D15" sqref="D15"/>
    </sheetView>
  </sheetViews>
  <sheetFormatPr defaultRowHeight="15"/>
  <cols>
    <col min="2" max="2" width="26.7109375" customWidth="1"/>
    <col min="3" max="3" width="16.7109375" customWidth="1"/>
    <col min="4" max="4" width="20.28515625" customWidth="1"/>
    <col min="5" max="5" width="8" customWidth="1"/>
    <col min="6" max="6" width="12.42578125" customWidth="1"/>
    <col min="7" max="7" width="12.28515625" customWidth="1"/>
    <col min="8" max="8" width="12" customWidth="1"/>
    <col min="9" max="9" width="13.140625" customWidth="1"/>
    <col min="10" max="10" width="15.85546875" customWidth="1"/>
    <col min="12" max="12" width="24.42578125" customWidth="1"/>
    <col min="13" max="13" width="9.140625" hidden="1" customWidth="1"/>
  </cols>
  <sheetData>
    <row r="1" spans="1:13" ht="42" customHeight="1">
      <c r="A1" s="43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38" t="s">
        <v>70</v>
      </c>
      <c r="B2" s="39"/>
      <c r="C2" s="9"/>
      <c r="D2" s="9"/>
      <c r="E2" s="9"/>
      <c r="F2" s="9"/>
      <c r="G2" s="9"/>
      <c r="H2" s="9"/>
      <c r="I2" s="21"/>
      <c r="J2" s="21"/>
      <c r="K2" s="9"/>
      <c r="L2" s="9"/>
    </row>
    <row r="3" spans="1:13" ht="35.25" customHeight="1">
      <c r="A3" s="7" t="s">
        <v>16</v>
      </c>
      <c r="B3" s="7" t="s">
        <v>17</v>
      </c>
      <c r="C3" s="7" t="s">
        <v>18</v>
      </c>
      <c r="D3" s="7" t="s">
        <v>19</v>
      </c>
      <c r="E3" s="7" t="s">
        <v>20</v>
      </c>
      <c r="F3" s="8" t="s">
        <v>21</v>
      </c>
      <c r="G3" s="8" t="s">
        <v>23</v>
      </c>
      <c r="H3" s="8" t="s">
        <v>82</v>
      </c>
      <c r="I3" s="8" t="s">
        <v>83</v>
      </c>
      <c r="J3" s="24" t="s">
        <v>84</v>
      </c>
      <c r="K3" s="8" t="s">
        <v>22</v>
      </c>
      <c r="L3" s="6" t="s">
        <v>25</v>
      </c>
    </row>
    <row r="4" spans="1:13">
      <c r="A4" s="10">
        <v>1</v>
      </c>
      <c r="B4" s="11" t="s">
        <v>69</v>
      </c>
      <c r="C4" s="11" t="s">
        <v>0</v>
      </c>
      <c r="D4" s="11" t="s">
        <v>3</v>
      </c>
      <c r="E4" s="11">
        <v>64.902000000000001</v>
      </c>
      <c r="F4" s="11">
        <f t="shared" ref="F4" si="0">E4*0.5</f>
        <v>32.451000000000001</v>
      </c>
      <c r="G4" s="11">
        <v>76.2</v>
      </c>
      <c r="H4" s="11">
        <f>G4*0.3</f>
        <v>22.86</v>
      </c>
      <c r="I4" s="17">
        <v>18</v>
      </c>
      <c r="J4" s="11">
        <f>I4*0.2</f>
        <v>3.6</v>
      </c>
      <c r="K4" s="11"/>
      <c r="L4" s="12" t="s">
        <v>89</v>
      </c>
    </row>
    <row r="6" spans="1:13">
      <c r="B6" s="5"/>
      <c r="C6" s="5"/>
      <c r="D6" s="5"/>
      <c r="E6" s="5"/>
    </row>
    <row r="7" spans="1:13">
      <c r="B7" s="5"/>
      <c r="C7" s="5"/>
      <c r="D7" s="5"/>
      <c r="E7" s="5"/>
    </row>
  </sheetData>
  <sortState ref="A3:K16">
    <sortCondition descending="1" ref="K3:K16"/>
  </sortState>
  <mergeCells count="2">
    <mergeCell ref="A2:B2"/>
    <mergeCell ref="A1:M1"/>
  </mergeCells>
  <pageMargins left="0.7" right="0.7" top="0.75" bottom="0.75" header="0.3" footer="0.3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activeCell="C19" sqref="C19"/>
    </sheetView>
  </sheetViews>
  <sheetFormatPr defaultRowHeight="15"/>
  <cols>
    <col min="2" max="2" width="23.28515625" customWidth="1"/>
    <col min="3" max="3" width="17.5703125" customWidth="1"/>
    <col min="4" max="4" width="23.28515625" customWidth="1"/>
    <col min="7" max="7" width="13.42578125" customWidth="1"/>
    <col min="8" max="10" width="11" customWidth="1"/>
    <col min="11" max="11" width="11.85546875" customWidth="1"/>
    <col min="12" max="12" width="13.85546875" customWidth="1"/>
    <col min="13" max="13" width="9.140625" hidden="1" customWidth="1"/>
  </cols>
  <sheetData>
    <row r="1" spans="1:13" ht="35.25" customHeight="1">
      <c r="A1" s="43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>
      <c r="A2" s="38" t="s">
        <v>71</v>
      </c>
      <c r="B2" s="39"/>
      <c r="C2" s="9"/>
      <c r="D2" s="9"/>
      <c r="E2" s="9"/>
      <c r="F2" s="9"/>
      <c r="G2" s="9"/>
      <c r="H2" s="9"/>
      <c r="I2" s="21"/>
      <c r="J2" s="21"/>
      <c r="K2" s="9"/>
      <c r="L2" s="9"/>
    </row>
    <row r="3" spans="1:13" ht="45">
      <c r="A3" s="7" t="s">
        <v>16</v>
      </c>
      <c r="B3" s="7" t="s">
        <v>17</v>
      </c>
      <c r="C3" s="7" t="s">
        <v>18</v>
      </c>
      <c r="D3" s="7" t="s">
        <v>19</v>
      </c>
      <c r="E3" s="7" t="s">
        <v>20</v>
      </c>
      <c r="F3" s="8" t="s">
        <v>21</v>
      </c>
      <c r="G3" s="8" t="s">
        <v>23</v>
      </c>
      <c r="H3" s="8" t="s">
        <v>82</v>
      </c>
      <c r="I3" s="24" t="s">
        <v>83</v>
      </c>
      <c r="J3" s="24" t="s">
        <v>84</v>
      </c>
      <c r="K3" s="8" t="s">
        <v>22</v>
      </c>
      <c r="L3" s="6" t="s">
        <v>25</v>
      </c>
    </row>
    <row r="4" spans="1:13">
      <c r="A4" s="10">
        <v>1</v>
      </c>
      <c r="B4" s="11" t="s">
        <v>78</v>
      </c>
      <c r="C4" s="11" t="s">
        <v>0</v>
      </c>
      <c r="D4" s="11" t="s">
        <v>4</v>
      </c>
      <c r="E4" s="11">
        <v>80.635000000000005</v>
      </c>
      <c r="F4" s="11">
        <f t="shared" ref="F4:F11" si="0">E4*0.5</f>
        <v>40.317500000000003</v>
      </c>
      <c r="G4" s="11">
        <v>58.23</v>
      </c>
      <c r="H4" s="11">
        <f>G4*0.3</f>
        <v>17.468999999999998</v>
      </c>
      <c r="I4" s="11">
        <v>95</v>
      </c>
      <c r="J4" s="11">
        <f t="shared" ref="J4:J11" si="1">I4*0.2</f>
        <v>19</v>
      </c>
      <c r="K4" s="11">
        <f t="shared" ref="K4:K11" si="2">F4+H4+J4</f>
        <v>76.786500000000004</v>
      </c>
      <c r="L4" s="12" t="s">
        <v>92</v>
      </c>
    </row>
    <row r="5" spans="1:13">
      <c r="A5" s="10">
        <v>2</v>
      </c>
      <c r="B5" s="11" t="s">
        <v>73</v>
      </c>
      <c r="C5" s="11" t="s">
        <v>0</v>
      </c>
      <c r="D5" s="11" t="s">
        <v>4</v>
      </c>
      <c r="E5" s="11">
        <v>84.024000000000001</v>
      </c>
      <c r="F5" s="11">
        <f t="shared" si="0"/>
        <v>42.012</v>
      </c>
      <c r="G5" s="11">
        <v>58.7</v>
      </c>
      <c r="H5" s="11">
        <f t="shared" ref="H5:H11" si="3">G5*0.3</f>
        <v>17.61</v>
      </c>
      <c r="I5" s="11">
        <v>70</v>
      </c>
      <c r="J5" s="11">
        <f t="shared" si="1"/>
        <v>14</v>
      </c>
      <c r="K5" s="11">
        <f t="shared" si="2"/>
        <v>73.622</v>
      </c>
      <c r="L5" s="12" t="s">
        <v>92</v>
      </c>
    </row>
    <row r="6" spans="1:13">
      <c r="A6" s="10">
        <v>3</v>
      </c>
      <c r="B6" s="11" t="s">
        <v>74</v>
      </c>
      <c r="C6" s="11" t="s">
        <v>0</v>
      </c>
      <c r="D6" s="11" t="s">
        <v>4</v>
      </c>
      <c r="E6" s="11">
        <v>73.186999999999998</v>
      </c>
      <c r="F6" s="11">
        <f t="shared" si="0"/>
        <v>36.593499999999999</v>
      </c>
      <c r="G6" s="11">
        <v>63.13</v>
      </c>
      <c r="H6" s="11">
        <f t="shared" si="3"/>
        <v>18.939</v>
      </c>
      <c r="I6" s="11">
        <v>85</v>
      </c>
      <c r="J6" s="11">
        <f t="shared" si="1"/>
        <v>17</v>
      </c>
      <c r="K6" s="11">
        <f t="shared" si="2"/>
        <v>72.532499999999999</v>
      </c>
      <c r="L6" s="12" t="s">
        <v>92</v>
      </c>
    </row>
    <row r="7" spans="1:13">
      <c r="A7" s="10">
        <v>4</v>
      </c>
      <c r="B7" s="11" t="s">
        <v>75</v>
      </c>
      <c r="C7" s="11" t="s">
        <v>0</v>
      </c>
      <c r="D7" s="11" t="s">
        <v>4</v>
      </c>
      <c r="E7" s="11">
        <v>63.899000000000001</v>
      </c>
      <c r="F7" s="11">
        <f t="shared" si="0"/>
        <v>31.9495</v>
      </c>
      <c r="G7" s="11">
        <v>69.900000000000006</v>
      </c>
      <c r="H7" s="11">
        <f t="shared" si="3"/>
        <v>20.970000000000002</v>
      </c>
      <c r="I7" s="11">
        <v>65</v>
      </c>
      <c r="J7" s="11">
        <f t="shared" si="1"/>
        <v>13</v>
      </c>
      <c r="K7" s="11">
        <f t="shared" si="2"/>
        <v>65.919499999999999</v>
      </c>
      <c r="L7" s="12" t="s">
        <v>92</v>
      </c>
    </row>
    <row r="8" spans="1:13">
      <c r="A8" s="10">
        <v>5</v>
      </c>
      <c r="B8" s="11" t="s">
        <v>79</v>
      </c>
      <c r="C8" s="11" t="s">
        <v>0</v>
      </c>
      <c r="D8" s="11" t="s">
        <v>4</v>
      </c>
      <c r="E8" s="11">
        <v>69.001999999999995</v>
      </c>
      <c r="F8" s="11">
        <f t="shared" si="0"/>
        <v>34.500999999999998</v>
      </c>
      <c r="G8" s="11">
        <v>60.33</v>
      </c>
      <c r="H8" s="11">
        <f t="shared" si="3"/>
        <v>18.099</v>
      </c>
      <c r="I8" s="11">
        <v>50</v>
      </c>
      <c r="J8" s="11">
        <f t="shared" si="1"/>
        <v>10</v>
      </c>
      <c r="K8" s="11">
        <f t="shared" si="2"/>
        <v>62.599999999999994</v>
      </c>
      <c r="L8" s="12" t="s">
        <v>92</v>
      </c>
    </row>
    <row r="9" spans="1:13">
      <c r="A9" s="10">
        <v>6</v>
      </c>
      <c r="B9" s="11" t="s">
        <v>72</v>
      </c>
      <c r="C9" s="11" t="s">
        <v>0</v>
      </c>
      <c r="D9" s="11" t="s">
        <v>4</v>
      </c>
      <c r="E9" s="11">
        <v>73.058999999999997</v>
      </c>
      <c r="F9" s="11">
        <f t="shared" si="0"/>
        <v>36.529499999999999</v>
      </c>
      <c r="G9" s="11">
        <v>54.73</v>
      </c>
      <c r="H9" s="11">
        <f t="shared" si="3"/>
        <v>16.418999999999997</v>
      </c>
      <c r="I9" s="11">
        <v>50</v>
      </c>
      <c r="J9" s="11">
        <f t="shared" si="1"/>
        <v>10</v>
      </c>
      <c r="K9" s="11">
        <f t="shared" si="2"/>
        <v>62.948499999999996</v>
      </c>
      <c r="L9" s="12" t="s">
        <v>92</v>
      </c>
    </row>
    <row r="10" spans="1:13">
      <c r="A10" s="10">
        <v>7</v>
      </c>
      <c r="B10" s="11" t="s">
        <v>76</v>
      </c>
      <c r="C10" s="11" t="s">
        <v>0</v>
      </c>
      <c r="D10" s="11" t="s">
        <v>4</v>
      </c>
      <c r="E10" s="11">
        <v>68.504000000000005</v>
      </c>
      <c r="F10" s="11">
        <f t="shared" si="0"/>
        <v>34.252000000000002</v>
      </c>
      <c r="G10" s="11">
        <v>56.83</v>
      </c>
      <c r="H10" s="11">
        <f t="shared" si="3"/>
        <v>17.048999999999999</v>
      </c>
      <c r="I10" s="11">
        <v>50</v>
      </c>
      <c r="J10" s="11">
        <f t="shared" si="1"/>
        <v>10</v>
      </c>
      <c r="K10" s="11">
        <f t="shared" si="2"/>
        <v>61.301000000000002</v>
      </c>
      <c r="L10" s="12" t="s">
        <v>92</v>
      </c>
    </row>
    <row r="11" spans="1:13">
      <c r="A11" s="10">
        <v>8</v>
      </c>
      <c r="B11" s="11" t="s">
        <v>77</v>
      </c>
      <c r="C11" s="11" t="s">
        <v>0</v>
      </c>
      <c r="D11" s="11" t="s">
        <v>4</v>
      </c>
      <c r="E11" s="11">
        <v>77.742999999999995</v>
      </c>
      <c r="F11" s="11">
        <f t="shared" si="0"/>
        <v>38.871499999999997</v>
      </c>
      <c r="G11" s="11">
        <v>72.02</v>
      </c>
      <c r="H11" s="11">
        <f t="shared" si="3"/>
        <v>21.605999999999998</v>
      </c>
      <c r="I11" s="11">
        <v>50</v>
      </c>
      <c r="J11" s="11">
        <f t="shared" si="1"/>
        <v>10</v>
      </c>
      <c r="K11" s="11">
        <f t="shared" si="2"/>
        <v>70.477499999999992</v>
      </c>
      <c r="L11" s="12" t="s">
        <v>92</v>
      </c>
    </row>
    <row r="13" spans="1:13">
      <c r="B13" s="5"/>
      <c r="C13" s="5"/>
      <c r="D13" s="5"/>
      <c r="E13" s="5"/>
    </row>
  </sheetData>
  <sortState ref="B14:K21">
    <sortCondition descending="1" ref="K14"/>
  </sortState>
  <mergeCells count="2">
    <mergeCell ref="A2:B2"/>
    <mergeCell ref="A1:M1"/>
  </mergeCells>
  <pageMargins left="0.7" right="0.7" top="0.75" bottom="0.75" header="0.3" footer="0.3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D20" sqref="D20"/>
    </sheetView>
  </sheetViews>
  <sheetFormatPr defaultRowHeight="15"/>
  <cols>
    <col min="2" max="2" width="21.140625" customWidth="1"/>
    <col min="3" max="3" width="17.7109375" customWidth="1"/>
    <col min="4" max="4" width="18.42578125" customWidth="1"/>
    <col min="5" max="5" width="8.28515625" customWidth="1"/>
    <col min="6" max="6" width="11.42578125" customWidth="1"/>
    <col min="7" max="7" width="10.140625" customWidth="1"/>
    <col min="8" max="8" width="11.5703125" customWidth="1"/>
    <col min="9" max="9" width="10.85546875" customWidth="1"/>
    <col min="10" max="10" width="13" customWidth="1"/>
    <col min="12" max="12" width="15.140625" customWidth="1"/>
    <col min="13" max="13" width="9.140625" hidden="1" customWidth="1"/>
  </cols>
  <sheetData>
    <row r="1" spans="1:13" ht="42.75" customHeight="1">
      <c r="A1" s="43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>
      <c r="A2" s="38" t="s">
        <v>31</v>
      </c>
      <c r="B2" s="39"/>
      <c r="C2" s="22"/>
      <c r="D2" s="22"/>
      <c r="E2" s="26"/>
      <c r="F2" s="26"/>
      <c r="G2" s="26"/>
      <c r="H2" s="26"/>
      <c r="I2" s="26"/>
      <c r="J2" s="26"/>
      <c r="K2" s="26"/>
      <c r="L2" s="27"/>
    </row>
    <row r="3" spans="1:13" ht="45">
      <c r="A3" s="7" t="s">
        <v>16</v>
      </c>
      <c r="B3" s="7" t="s">
        <v>17</v>
      </c>
      <c r="C3" s="7" t="s">
        <v>18</v>
      </c>
      <c r="D3" s="23" t="s">
        <v>19</v>
      </c>
      <c r="E3" s="24" t="s">
        <v>20</v>
      </c>
      <c r="F3" s="24" t="s">
        <v>21</v>
      </c>
      <c r="G3" s="24" t="s">
        <v>23</v>
      </c>
      <c r="H3" s="24" t="s">
        <v>82</v>
      </c>
      <c r="I3" s="24" t="s">
        <v>83</v>
      </c>
      <c r="J3" s="24" t="s">
        <v>84</v>
      </c>
      <c r="K3" s="24" t="s">
        <v>22</v>
      </c>
      <c r="L3" s="25" t="s">
        <v>25</v>
      </c>
    </row>
    <row r="4" spans="1:13">
      <c r="A4" s="10">
        <v>1</v>
      </c>
      <c r="B4" s="11" t="s">
        <v>65</v>
      </c>
      <c r="C4" s="11" t="s">
        <v>0</v>
      </c>
      <c r="D4" s="11" t="s">
        <v>5</v>
      </c>
      <c r="E4" s="11">
        <v>70.8</v>
      </c>
      <c r="F4" s="11">
        <f t="shared" ref="F4:F18" si="0">E4*0.5</f>
        <v>35.4</v>
      </c>
      <c r="G4" s="11">
        <v>78.06</v>
      </c>
      <c r="H4" s="11">
        <f t="shared" ref="H4:H18" si="1">G4*0.3</f>
        <v>23.417999999999999</v>
      </c>
      <c r="I4" s="11">
        <v>82</v>
      </c>
      <c r="J4" s="12">
        <f t="shared" ref="J4:J18" si="2">I4*0.2</f>
        <v>16.400000000000002</v>
      </c>
      <c r="K4" s="12">
        <f>F4+H4+J4</f>
        <v>75.218000000000004</v>
      </c>
      <c r="L4" s="12" t="s">
        <v>92</v>
      </c>
    </row>
    <row r="5" spans="1:13">
      <c r="A5" s="10">
        <v>2</v>
      </c>
      <c r="B5" s="11" t="s">
        <v>61</v>
      </c>
      <c r="C5" s="11" t="s">
        <v>0</v>
      </c>
      <c r="D5" s="11" t="s">
        <v>5</v>
      </c>
      <c r="E5" s="11">
        <v>73.085999999999999</v>
      </c>
      <c r="F5" s="11">
        <f t="shared" si="0"/>
        <v>36.542999999999999</v>
      </c>
      <c r="G5" s="11">
        <v>67.8</v>
      </c>
      <c r="H5" s="11">
        <f t="shared" si="1"/>
        <v>20.34</v>
      </c>
      <c r="I5" s="11">
        <v>65</v>
      </c>
      <c r="J5" s="12">
        <f t="shared" si="2"/>
        <v>13</v>
      </c>
      <c r="K5" s="12">
        <f>F5+H5+J5</f>
        <v>69.882999999999996</v>
      </c>
      <c r="L5" s="12" t="s">
        <v>92</v>
      </c>
    </row>
    <row r="6" spans="1:13">
      <c r="A6" s="10">
        <v>3</v>
      </c>
      <c r="B6" s="11" t="s">
        <v>55</v>
      </c>
      <c r="C6" s="11" t="s">
        <v>0</v>
      </c>
      <c r="D6" s="11" t="s">
        <v>5</v>
      </c>
      <c r="E6" s="11">
        <v>75.873000000000005</v>
      </c>
      <c r="F6" s="11">
        <f t="shared" si="0"/>
        <v>37.936500000000002</v>
      </c>
      <c r="G6" s="11">
        <v>68.73</v>
      </c>
      <c r="H6" s="11">
        <f t="shared" si="1"/>
        <v>20.619</v>
      </c>
      <c r="I6" s="11">
        <v>55</v>
      </c>
      <c r="J6" s="12">
        <f t="shared" si="2"/>
        <v>11</v>
      </c>
      <c r="K6" s="12">
        <f>F6+H6+J6</f>
        <v>69.555499999999995</v>
      </c>
      <c r="L6" s="12" t="s">
        <v>92</v>
      </c>
    </row>
    <row r="7" spans="1:13">
      <c r="A7" s="10">
        <v>4</v>
      </c>
      <c r="B7" s="11" t="s">
        <v>58</v>
      </c>
      <c r="C7" s="11" t="s">
        <v>0</v>
      </c>
      <c r="D7" s="11" t="s">
        <v>5</v>
      </c>
      <c r="E7" s="11">
        <v>66.745000000000005</v>
      </c>
      <c r="F7" s="11">
        <f t="shared" si="0"/>
        <v>33.372500000000002</v>
      </c>
      <c r="G7" s="11">
        <v>66.38</v>
      </c>
      <c r="H7" s="11">
        <f t="shared" si="1"/>
        <v>19.913999999999998</v>
      </c>
      <c r="I7" s="11">
        <v>65</v>
      </c>
      <c r="J7" s="12">
        <f t="shared" si="2"/>
        <v>13</v>
      </c>
      <c r="K7" s="12">
        <f>F7+H7+J7</f>
        <v>66.286500000000004</v>
      </c>
      <c r="L7" s="12" t="s">
        <v>92</v>
      </c>
    </row>
    <row r="8" spans="1:13">
      <c r="A8" s="10">
        <v>5</v>
      </c>
      <c r="B8" s="11" t="s">
        <v>59</v>
      </c>
      <c r="C8" s="11" t="s">
        <v>0</v>
      </c>
      <c r="D8" s="11" t="s">
        <v>5</v>
      </c>
      <c r="E8" s="11">
        <v>65.903000000000006</v>
      </c>
      <c r="F8" s="11">
        <f t="shared" si="0"/>
        <v>32.951500000000003</v>
      </c>
      <c r="G8" s="11">
        <v>62.66</v>
      </c>
      <c r="H8" s="11">
        <f t="shared" si="1"/>
        <v>18.797999999999998</v>
      </c>
      <c r="I8" s="11">
        <v>70</v>
      </c>
      <c r="J8" s="12">
        <f t="shared" si="2"/>
        <v>14</v>
      </c>
      <c r="K8" s="12">
        <f>F8+H8+J8</f>
        <v>65.749499999999998</v>
      </c>
      <c r="L8" s="12" t="s">
        <v>92</v>
      </c>
    </row>
    <row r="9" spans="1:13">
      <c r="A9" s="10">
        <v>6</v>
      </c>
      <c r="B9" s="11" t="s">
        <v>66</v>
      </c>
      <c r="C9" s="11" t="s">
        <v>0</v>
      </c>
      <c r="D9" s="11" t="s">
        <v>5</v>
      </c>
      <c r="E9" s="11">
        <v>83.6</v>
      </c>
      <c r="F9" s="11">
        <f t="shared" si="0"/>
        <v>41.8</v>
      </c>
      <c r="G9" s="11">
        <v>59.4</v>
      </c>
      <c r="H9" s="11">
        <f t="shared" si="1"/>
        <v>17.82</v>
      </c>
      <c r="I9" s="17">
        <v>40</v>
      </c>
      <c r="J9" s="12">
        <f t="shared" si="2"/>
        <v>8</v>
      </c>
      <c r="K9" s="12"/>
      <c r="L9" s="12" t="s">
        <v>89</v>
      </c>
    </row>
    <row r="10" spans="1:13">
      <c r="A10" s="10">
        <v>7</v>
      </c>
      <c r="B10" s="11" t="s">
        <v>60</v>
      </c>
      <c r="C10" s="11" t="s">
        <v>0</v>
      </c>
      <c r="D10" s="11" t="s">
        <v>5</v>
      </c>
      <c r="E10" s="11">
        <v>81.495000000000005</v>
      </c>
      <c r="F10" s="11">
        <f t="shared" si="0"/>
        <v>40.747500000000002</v>
      </c>
      <c r="G10" s="11">
        <v>56.6</v>
      </c>
      <c r="H10" s="11">
        <f t="shared" si="1"/>
        <v>16.98</v>
      </c>
      <c r="I10" s="17">
        <v>45</v>
      </c>
      <c r="J10" s="12">
        <f t="shared" si="2"/>
        <v>9</v>
      </c>
      <c r="K10" s="12"/>
      <c r="L10" s="12" t="s">
        <v>89</v>
      </c>
    </row>
    <row r="11" spans="1:13">
      <c r="A11" s="10">
        <v>8</v>
      </c>
      <c r="B11" s="11" t="s">
        <v>53</v>
      </c>
      <c r="C11" s="11" t="s">
        <v>0</v>
      </c>
      <c r="D11" s="11" t="s">
        <v>5</v>
      </c>
      <c r="E11" s="11">
        <v>66.608000000000004</v>
      </c>
      <c r="F11" s="11">
        <f t="shared" si="0"/>
        <v>33.304000000000002</v>
      </c>
      <c r="G11" s="11">
        <v>86.23</v>
      </c>
      <c r="H11" s="11">
        <f t="shared" si="1"/>
        <v>25.869</v>
      </c>
      <c r="I11" s="17">
        <v>35</v>
      </c>
      <c r="J11" s="12">
        <f t="shared" si="2"/>
        <v>7</v>
      </c>
      <c r="K11" s="12"/>
      <c r="L11" s="12" t="s">
        <v>89</v>
      </c>
    </row>
    <row r="12" spans="1:13">
      <c r="A12" s="10">
        <v>9</v>
      </c>
      <c r="B12" s="11" t="s">
        <v>54</v>
      </c>
      <c r="C12" s="11" t="s">
        <v>0</v>
      </c>
      <c r="D12" s="11" t="s">
        <v>5</v>
      </c>
      <c r="E12" s="11">
        <v>71.634</v>
      </c>
      <c r="F12" s="11">
        <f t="shared" si="0"/>
        <v>35.817</v>
      </c>
      <c r="G12" s="11">
        <v>67.8</v>
      </c>
      <c r="H12" s="11">
        <f t="shared" si="1"/>
        <v>20.34</v>
      </c>
      <c r="I12" s="17">
        <v>45</v>
      </c>
      <c r="J12" s="12">
        <f t="shared" si="2"/>
        <v>9</v>
      </c>
      <c r="K12" s="12"/>
      <c r="L12" s="12" t="s">
        <v>89</v>
      </c>
    </row>
    <row r="13" spans="1:13">
      <c r="A13" s="10">
        <v>10</v>
      </c>
      <c r="B13" s="11" t="s">
        <v>63</v>
      </c>
      <c r="C13" s="11" t="s">
        <v>0</v>
      </c>
      <c r="D13" s="11" t="s">
        <v>5</v>
      </c>
      <c r="E13" s="11">
        <v>70.364000000000004</v>
      </c>
      <c r="F13" s="11">
        <f t="shared" si="0"/>
        <v>35.182000000000002</v>
      </c>
      <c r="G13" s="11">
        <v>68.959999999999994</v>
      </c>
      <c r="H13" s="11">
        <f t="shared" si="1"/>
        <v>20.687999999999999</v>
      </c>
      <c r="I13" s="17">
        <v>45</v>
      </c>
      <c r="J13" s="12">
        <f t="shared" si="2"/>
        <v>9</v>
      </c>
      <c r="K13" s="12"/>
      <c r="L13" s="12" t="s">
        <v>89</v>
      </c>
    </row>
    <row r="14" spans="1:13">
      <c r="A14" s="10">
        <v>11</v>
      </c>
      <c r="B14" s="11" t="s">
        <v>67</v>
      </c>
      <c r="C14" s="11" t="s">
        <v>0</v>
      </c>
      <c r="D14" s="11" t="s">
        <v>5</v>
      </c>
      <c r="E14" s="11">
        <v>70.84</v>
      </c>
      <c r="F14" s="11">
        <f t="shared" si="0"/>
        <v>35.42</v>
      </c>
      <c r="G14" s="11">
        <v>73.400000000000006</v>
      </c>
      <c r="H14" s="11">
        <f t="shared" si="1"/>
        <v>22.02</v>
      </c>
      <c r="I14" s="17">
        <v>25</v>
      </c>
      <c r="J14" s="12">
        <f t="shared" si="2"/>
        <v>5</v>
      </c>
      <c r="K14" s="12"/>
      <c r="L14" s="12" t="s">
        <v>89</v>
      </c>
    </row>
    <row r="15" spans="1:13">
      <c r="A15" s="10">
        <v>12</v>
      </c>
      <c r="B15" s="11" t="s">
        <v>62</v>
      </c>
      <c r="C15" s="11" t="s">
        <v>0</v>
      </c>
      <c r="D15" s="11" t="s">
        <v>5</v>
      </c>
      <c r="E15" s="11">
        <v>69.293999999999997</v>
      </c>
      <c r="F15" s="11">
        <f t="shared" si="0"/>
        <v>34.646999999999998</v>
      </c>
      <c r="G15" s="11">
        <v>61.73</v>
      </c>
      <c r="H15" s="11">
        <f t="shared" si="1"/>
        <v>18.518999999999998</v>
      </c>
      <c r="I15" s="17">
        <v>45</v>
      </c>
      <c r="J15" s="12">
        <f t="shared" si="2"/>
        <v>9</v>
      </c>
      <c r="K15" s="12"/>
      <c r="L15" s="12" t="s">
        <v>89</v>
      </c>
    </row>
    <row r="16" spans="1:13">
      <c r="A16" s="10">
        <v>13</v>
      </c>
      <c r="B16" s="11" t="s">
        <v>56</v>
      </c>
      <c r="C16" s="11" t="s">
        <v>0</v>
      </c>
      <c r="D16" s="11" t="s">
        <v>5</v>
      </c>
      <c r="E16" s="11">
        <v>62.972999999999999</v>
      </c>
      <c r="F16" s="11">
        <f t="shared" si="0"/>
        <v>31.486499999999999</v>
      </c>
      <c r="G16" s="11">
        <v>72.23</v>
      </c>
      <c r="H16" s="11">
        <f t="shared" si="1"/>
        <v>21.669</v>
      </c>
      <c r="I16" s="17">
        <v>40</v>
      </c>
      <c r="J16" s="12">
        <f t="shared" si="2"/>
        <v>8</v>
      </c>
      <c r="K16" s="12"/>
      <c r="L16" s="12" t="s">
        <v>89</v>
      </c>
    </row>
    <row r="17" spans="1:12">
      <c r="A17" s="10">
        <v>14</v>
      </c>
      <c r="B17" s="11" t="s">
        <v>64</v>
      </c>
      <c r="C17" s="11" t="s">
        <v>0</v>
      </c>
      <c r="D17" s="11" t="s">
        <v>5</v>
      </c>
      <c r="E17" s="11">
        <v>64.399000000000001</v>
      </c>
      <c r="F17" s="11">
        <f t="shared" si="0"/>
        <v>32.1995</v>
      </c>
      <c r="G17" s="11">
        <v>77.36</v>
      </c>
      <c r="H17" s="11">
        <f t="shared" si="1"/>
        <v>23.207999999999998</v>
      </c>
      <c r="I17" s="17">
        <v>0</v>
      </c>
      <c r="J17" s="12">
        <f t="shared" si="2"/>
        <v>0</v>
      </c>
      <c r="K17" s="12"/>
      <c r="L17" s="12" t="s">
        <v>89</v>
      </c>
    </row>
    <row r="18" spans="1:12">
      <c r="A18" s="10">
        <v>15</v>
      </c>
      <c r="B18" s="11" t="s">
        <v>57</v>
      </c>
      <c r="C18" s="11" t="s">
        <v>0</v>
      </c>
      <c r="D18" s="11" t="s">
        <v>5</v>
      </c>
      <c r="E18" s="11">
        <v>63.271000000000001</v>
      </c>
      <c r="F18" s="11">
        <f t="shared" si="0"/>
        <v>31.6355</v>
      </c>
      <c r="G18" s="11">
        <v>69.2</v>
      </c>
      <c r="H18" s="11">
        <f t="shared" si="1"/>
        <v>20.76</v>
      </c>
      <c r="I18" s="17">
        <v>5</v>
      </c>
      <c r="J18" s="12">
        <f t="shared" si="2"/>
        <v>1</v>
      </c>
      <c r="K18" s="12"/>
      <c r="L18" s="12" t="s">
        <v>89</v>
      </c>
    </row>
    <row r="19" spans="1:12">
      <c r="A19" s="3"/>
      <c r="B19" s="2"/>
      <c r="C19" s="1"/>
      <c r="D19" s="1"/>
      <c r="E19" s="1"/>
      <c r="F19" s="1"/>
      <c r="G19" s="1"/>
      <c r="H19" s="1"/>
      <c r="I19" s="1"/>
    </row>
    <row r="20" spans="1:12">
      <c r="A20" s="3"/>
      <c r="B20" s="5"/>
      <c r="C20" s="5"/>
      <c r="D20" s="5"/>
      <c r="E20" s="1"/>
      <c r="F20" s="1"/>
      <c r="G20" s="1"/>
      <c r="H20" s="1"/>
      <c r="I20" s="1"/>
    </row>
    <row r="21" spans="1:12">
      <c r="A21" s="3"/>
      <c r="B21" s="5"/>
      <c r="C21" s="5"/>
      <c r="D21" s="5"/>
      <c r="E21" s="5"/>
      <c r="F21" s="1"/>
      <c r="G21" s="1"/>
      <c r="H21" s="2"/>
      <c r="I21" s="2"/>
    </row>
    <row r="22" spans="1:12">
      <c r="A22" s="3"/>
      <c r="B22" s="5"/>
      <c r="C22" s="5"/>
      <c r="D22" s="5"/>
      <c r="E22" s="5"/>
    </row>
  </sheetData>
  <sortState ref="B23:K37">
    <sortCondition descending="1" ref="K23"/>
  </sortState>
  <mergeCells count="2">
    <mergeCell ref="A2:B2"/>
    <mergeCell ref="A1:M1"/>
  </mergeCells>
  <pageMargins left="0.7" right="0.7" top="0.75" bottom="0.75" header="0.3" footer="0.3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"/>
  <sheetViews>
    <sheetView workbookViewId="0">
      <selection activeCell="E20" sqref="E20"/>
    </sheetView>
  </sheetViews>
  <sheetFormatPr defaultRowHeight="15"/>
  <cols>
    <col min="1" max="1" width="8.28515625" customWidth="1"/>
    <col min="2" max="2" width="14.7109375" customWidth="1"/>
    <col min="3" max="3" width="17.5703125" customWidth="1"/>
    <col min="4" max="4" width="23.5703125" customWidth="1"/>
    <col min="5" max="5" width="9" customWidth="1"/>
    <col min="6" max="6" width="12.140625" customWidth="1"/>
    <col min="7" max="7" width="11" customWidth="1"/>
    <col min="8" max="8" width="15.28515625" customWidth="1"/>
    <col min="9" max="9" width="13.5703125" customWidth="1"/>
    <col min="10" max="10" width="14.28515625" customWidth="1"/>
    <col min="11" max="11" width="15.85546875" customWidth="1"/>
    <col min="12" max="13" width="9.140625" hidden="1" customWidth="1"/>
    <col min="14" max="14" width="14.140625" customWidth="1"/>
  </cols>
  <sheetData>
    <row r="1" spans="1:14" ht="31.5" customHeight="1">
      <c r="A1" s="43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4"/>
    </row>
    <row r="2" spans="1:14">
      <c r="A2" s="38" t="s">
        <v>12</v>
      </c>
      <c r="B2" s="39"/>
      <c r="C2" s="9"/>
      <c r="D2" s="20"/>
      <c r="E2" s="9"/>
      <c r="F2" s="9"/>
      <c r="G2" s="9"/>
      <c r="H2" s="9"/>
      <c r="I2" s="9"/>
      <c r="J2" s="9"/>
      <c r="K2" s="22"/>
      <c r="L2" s="29"/>
      <c r="M2" s="29"/>
      <c r="N2" s="27"/>
    </row>
    <row r="3" spans="1:14" ht="32.25" customHeight="1">
      <c r="A3" s="7" t="s">
        <v>16</v>
      </c>
      <c r="B3" s="7" t="s">
        <v>17</v>
      </c>
      <c r="C3" s="7" t="s">
        <v>18</v>
      </c>
      <c r="D3" s="23" t="s">
        <v>19</v>
      </c>
      <c r="E3" s="24" t="s">
        <v>20</v>
      </c>
      <c r="F3" s="24" t="s">
        <v>21</v>
      </c>
      <c r="G3" s="24" t="s">
        <v>23</v>
      </c>
      <c r="H3" s="24" t="s">
        <v>82</v>
      </c>
      <c r="I3" s="24" t="s">
        <v>83</v>
      </c>
      <c r="J3" s="24" t="s">
        <v>84</v>
      </c>
      <c r="K3" s="24" t="s">
        <v>22</v>
      </c>
      <c r="L3" s="25" t="s">
        <v>25</v>
      </c>
      <c r="N3" s="25" t="s">
        <v>25</v>
      </c>
    </row>
    <row r="4" spans="1:14">
      <c r="A4" s="10">
        <v>1</v>
      </c>
      <c r="B4" s="11" t="s">
        <v>68</v>
      </c>
      <c r="C4" s="28" t="s">
        <v>0</v>
      </c>
      <c r="D4" s="11" t="s">
        <v>81</v>
      </c>
      <c r="E4" s="11">
        <v>63.566000000000003</v>
      </c>
      <c r="F4" s="11">
        <f>E4*0.5</f>
        <v>31.783000000000001</v>
      </c>
      <c r="G4" s="11">
        <v>63.83</v>
      </c>
      <c r="H4" s="11">
        <f>G4*0.3</f>
        <v>19.148999999999997</v>
      </c>
      <c r="I4" s="11">
        <v>50</v>
      </c>
      <c r="J4" s="12">
        <f>I4*0.2</f>
        <v>10</v>
      </c>
      <c r="K4" s="12">
        <f>F4+H4+J4</f>
        <v>60.932000000000002</v>
      </c>
      <c r="N4" s="12" t="s">
        <v>92</v>
      </c>
    </row>
    <row r="6" spans="1:14">
      <c r="B6" s="5"/>
      <c r="C6" s="5"/>
      <c r="D6" s="5"/>
    </row>
    <row r="7" spans="1:14">
      <c r="B7" s="5"/>
      <c r="C7" s="5"/>
      <c r="D7" s="5"/>
      <c r="E7" s="5"/>
      <c r="F7" s="5"/>
    </row>
    <row r="8" spans="1:14">
      <c r="B8" s="5"/>
      <c r="C8" s="5"/>
      <c r="D8" s="5"/>
      <c r="E8" s="5"/>
      <c r="F8" s="5"/>
    </row>
  </sheetData>
  <mergeCells count="2">
    <mergeCell ref="A2:B2"/>
    <mergeCell ref="A1:M1"/>
  </mergeCells>
  <pageMargins left="0.7" right="0.7" top="0.75" bottom="0.75" header="0.3" footer="0.3"/>
  <pageSetup paperSize="9" scale="7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activeCell="H14" sqref="H14"/>
    </sheetView>
  </sheetViews>
  <sheetFormatPr defaultRowHeight="15"/>
  <cols>
    <col min="1" max="1" width="8.85546875" customWidth="1"/>
    <col min="2" max="2" width="20.28515625" customWidth="1"/>
    <col min="3" max="4" width="16.5703125" customWidth="1"/>
    <col min="5" max="5" width="12.140625" customWidth="1"/>
    <col min="6" max="6" width="10.7109375" customWidth="1"/>
    <col min="7" max="7" width="12.7109375" customWidth="1"/>
    <col min="8" max="10" width="10.7109375" customWidth="1"/>
    <col min="12" max="12" width="24.140625" customWidth="1"/>
    <col min="13" max="13" width="9.140625" hidden="1" customWidth="1"/>
  </cols>
  <sheetData>
    <row r="1" spans="1:13" ht="34.5" customHeight="1">
      <c r="A1" s="43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>
      <c r="A2" s="38" t="s">
        <v>11</v>
      </c>
      <c r="B2" s="39"/>
      <c r="C2" s="9"/>
      <c r="D2" s="21"/>
      <c r="E2" s="9"/>
      <c r="F2" s="9"/>
      <c r="G2" s="9"/>
      <c r="H2" s="9"/>
      <c r="I2" s="21"/>
      <c r="J2" s="21"/>
      <c r="K2" s="9"/>
      <c r="L2" s="9"/>
      <c r="M2" s="9"/>
    </row>
    <row r="3" spans="1:13" ht="60">
      <c r="A3" s="7" t="s">
        <v>16</v>
      </c>
      <c r="B3" s="7" t="s">
        <v>17</v>
      </c>
      <c r="C3" s="47" t="s">
        <v>18</v>
      </c>
      <c r="D3" s="48"/>
      <c r="E3" s="7" t="s">
        <v>20</v>
      </c>
      <c r="F3" s="8" t="s">
        <v>21</v>
      </c>
      <c r="G3" s="8" t="s">
        <v>23</v>
      </c>
      <c r="H3" s="8" t="s">
        <v>82</v>
      </c>
      <c r="I3" s="8" t="s">
        <v>83</v>
      </c>
      <c r="J3" s="8" t="s">
        <v>84</v>
      </c>
      <c r="K3" s="8" t="s">
        <v>22</v>
      </c>
      <c r="L3" s="6" t="s">
        <v>25</v>
      </c>
    </row>
    <row r="4" spans="1:13">
      <c r="A4" s="13">
        <v>1</v>
      </c>
      <c r="B4" s="11" t="s">
        <v>49</v>
      </c>
      <c r="C4" s="45" t="s">
        <v>6</v>
      </c>
      <c r="D4" s="46"/>
      <c r="E4" s="14">
        <v>64.706000000000003</v>
      </c>
      <c r="F4" s="14">
        <f>E4*0.5</f>
        <v>32.353000000000002</v>
      </c>
      <c r="G4" s="14">
        <v>65.930000000000007</v>
      </c>
      <c r="H4" s="14">
        <f>G4*0.5</f>
        <v>32.965000000000003</v>
      </c>
      <c r="I4" s="14">
        <v>70</v>
      </c>
      <c r="J4" s="14">
        <f>I4*0.2</f>
        <v>14</v>
      </c>
      <c r="K4" s="14">
        <f>F4+H4+J4</f>
        <v>79.318000000000012</v>
      </c>
      <c r="L4" s="12" t="s">
        <v>92</v>
      </c>
    </row>
    <row r="5" spans="1:13">
      <c r="A5" s="13">
        <v>2</v>
      </c>
      <c r="B5" s="11" t="s">
        <v>50</v>
      </c>
      <c r="C5" s="45" t="s">
        <v>6</v>
      </c>
      <c r="D5" s="46"/>
      <c r="E5" s="14">
        <v>76.953999999999994</v>
      </c>
      <c r="F5" s="14">
        <f>E5*0.5</f>
        <v>38.476999999999997</v>
      </c>
      <c r="G5" s="14">
        <v>74.400000000000006</v>
      </c>
      <c r="H5" s="14">
        <f>G5*0.3</f>
        <v>22.32</v>
      </c>
      <c r="I5" s="14">
        <v>54</v>
      </c>
      <c r="J5" s="14">
        <f>I5*0.2</f>
        <v>10.8</v>
      </c>
      <c r="K5" s="14">
        <f>F5+H5+J5</f>
        <v>71.596999999999994</v>
      </c>
      <c r="L5" s="12" t="s">
        <v>92</v>
      </c>
    </row>
    <row r="9" spans="1:13" ht="27.75" customHeight="1">
      <c r="A9" s="43" t="s">
        <v>85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>
      <c r="A10" s="38" t="s">
        <v>13</v>
      </c>
      <c r="B10" s="39"/>
      <c r="C10" s="19"/>
      <c r="D10" s="21"/>
      <c r="E10" s="19"/>
      <c r="F10" s="19"/>
      <c r="G10" s="19"/>
      <c r="H10" s="19"/>
      <c r="I10" s="21"/>
      <c r="J10" s="21"/>
      <c r="K10" s="19"/>
      <c r="L10" s="19"/>
      <c r="M10" s="19"/>
    </row>
    <row r="11" spans="1:13" ht="60">
      <c r="A11" s="7" t="s">
        <v>16</v>
      </c>
      <c r="B11" s="7" t="s">
        <v>17</v>
      </c>
      <c r="C11" s="47" t="s">
        <v>18</v>
      </c>
      <c r="D11" s="48"/>
      <c r="E11" s="7" t="s">
        <v>20</v>
      </c>
      <c r="F11" s="8" t="s">
        <v>21</v>
      </c>
      <c r="G11" s="8" t="s">
        <v>23</v>
      </c>
      <c r="H11" s="8" t="s">
        <v>24</v>
      </c>
      <c r="I11" s="8" t="s">
        <v>83</v>
      </c>
      <c r="J11" s="8" t="s">
        <v>84</v>
      </c>
      <c r="K11" s="8" t="s">
        <v>22</v>
      </c>
      <c r="L11" s="6" t="s">
        <v>25</v>
      </c>
    </row>
    <row r="12" spans="1:13">
      <c r="A12" s="13">
        <v>1</v>
      </c>
      <c r="B12" s="11" t="s">
        <v>80</v>
      </c>
      <c r="C12" s="45" t="s">
        <v>6</v>
      </c>
      <c r="D12" s="46"/>
      <c r="E12" s="14">
        <v>70.680999999999997</v>
      </c>
      <c r="F12" s="14">
        <f>E12*0.5</f>
        <v>35.340499999999999</v>
      </c>
      <c r="G12" s="14">
        <v>71.760000000000005</v>
      </c>
      <c r="H12" s="14">
        <f>G12*0.5</f>
        <v>35.880000000000003</v>
      </c>
      <c r="I12" s="14">
        <v>70</v>
      </c>
      <c r="J12" s="14">
        <f>I12*0.2</f>
        <v>14</v>
      </c>
      <c r="K12" s="14">
        <f>F12+H12+J12</f>
        <v>85.220500000000001</v>
      </c>
      <c r="L12" s="12" t="s">
        <v>92</v>
      </c>
    </row>
    <row r="14" spans="1:13">
      <c r="B14" s="5"/>
      <c r="C14" s="5"/>
      <c r="D14" s="5"/>
      <c r="E14" s="5"/>
      <c r="F14" s="5"/>
    </row>
    <row r="15" spans="1:13">
      <c r="B15" s="5"/>
      <c r="C15" s="5"/>
      <c r="D15" s="5"/>
      <c r="E15" s="5"/>
      <c r="F15" s="5"/>
    </row>
  </sheetData>
  <sortState ref="B4:K5">
    <sortCondition descending="1" ref="K26"/>
  </sortState>
  <mergeCells count="9">
    <mergeCell ref="C12:D12"/>
    <mergeCell ref="C3:D3"/>
    <mergeCell ref="C4:D4"/>
    <mergeCell ref="C5:D5"/>
    <mergeCell ref="A1:M1"/>
    <mergeCell ref="A2:B2"/>
    <mergeCell ref="A9:M9"/>
    <mergeCell ref="A10:B10"/>
    <mergeCell ref="C11:D11"/>
  </mergeCells>
  <pageMargins left="0.7" right="0.7" top="0.75" bottom="0.75" header="0.3" footer="0.3"/>
  <pageSetup paperSize="9" scale="9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workbookViewId="0">
      <selection activeCell="N4" sqref="N4"/>
    </sheetView>
  </sheetViews>
  <sheetFormatPr defaultRowHeight="15"/>
  <cols>
    <col min="1" max="1" width="13" customWidth="1"/>
    <col min="2" max="2" width="20.140625" customWidth="1"/>
    <col min="3" max="3" width="20" customWidth="1"/>
    <col min="4" max="4" width="8.85546875" customWidth="1"/>
    <col min="7" max="7" width="10" customWidth="1"/>
    <col min="8" max="8" width="10.5703125" customWidth="1"/>
    <col min="10" max="10" width="16.140625" customWidth="1"/>
    <col min="11" max="11" width="11.85546875" customWidth="1"/>
    <col min="12" max="13" width="9.140625" hidden="1" customWidth="1"/>
    <col min="14" max="14" width="13.85546875" customWidth="1"/>
  </cols>
  <sheetData>
    <row r="1" spans="1:14" ht="33" customHeight="1">
      <c r="A1" s="43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4" ht="15" customHeight="1">
      <c r="A2" s="38" t="s">
        <v>26</v>
      </c>
      <c r="B2" s="39"/>
      <c r="C2" s="15"/>
      <c r="D2" s="15"/>
      <c r="E2" s="15"/>
      <c r="F2" s="15"/>
      <c r="G2" s="15"/>
      <c r="H2" s="15"/>
      <c r="I2" s="15"/>
      <c r="J2" s="30"/>
      <c r="K2" s="8"/>
    </row>
    <row r="3" spans="1:14" ht="45.75" customHeight="1">
      <c r="A3" s="7" t="s">
        <v>16</v>
      </c>
      <c r="B3" s="7" t="s">
        <v>17</v>
      </c>
      <c r="C3" s="7" t="s">
        <v>18</v>
      </c>
      <c r="D3" s="24" t="s">
        <v>19</v>
      </c>
      <c r="E3" s="24" t="s">
        <v>20</v>
      </c>
      <c r="F3" s="24" t="s">
        <v>21</v>
      </c>
      <c r="G3" s="24" t="s">
        <v>23</v>
      </c>
      <c r="H3" s="24" t="s">
        <v>82</v>
      </c>
      <c r="I3" s="24" t="s">
        <v>83</v>
      </c>
      <c r="J3" s="24" t="s">
        <v>84</v>
      </c>
      <c r="K3" s="24" t="s">
        <v>22</v>
      </c>
      <c r="L3" s="25" t="s">
        <v>25</v>
      </c>
      <c r="N3" s="25" t="s">
        <v>25</v>
      </c>
    </row>
    <row r="4" spans="1:14">
      <c r="A4" s="10">
        <v>1</v>
      </c>
      <c r="B4" s="11" t="s">
        <v>51</v>
      </c>
      <c r="C4" s="11" t="s">
        <v>7</v>
      </c>
      <c r="D4" s="11" t="s">
        <v>8</v>
      </c>
      <c r="E4" s="11">
        <v>63.978999999999999</v>
      </c>
      <c r="F4" s="11">
        <f>E4*0.5</f>
        <v>31.9895</v>
      </c>
      <c r="G4" s="11">
        <v>59.4</v>
      </c>
      <c r="H4" s="11">
        <f>G4*0.5</f>
        <v>29.7</v>
      </c>
      <c r="I4" s="11">
        <v>70</v>
      </c>
      <c r="J4" s="14">
        <f>I4*0.2</f>
        <v>14</v>
      </c>
      <c r="K4" s="12">
        <f>F4+H4+J4</f>
        <v>75.689499999999995</v>
      </c>
      <c r="N4" s="12" t="s">
        <v>92</v>
      </c>
    </row>
    <row r="5" spans="1:14">
      <c r="A5" s="10">
        <v>2</v>
      </c>
      <c r="B5" s="11" t="s">
        <v>52</v>
      </c>
      <c r="C5" s="28" t="s">
        <v>7</v>
      </c>
      <c r="D5" s="11" t="s">
        <v>8</v>
      </c>
      <c r="E5" s="11">
        <v>77.867000000000004</v>
      </c>
      <c r="F5" s="11">
        <f>E5*0.5</f>
        <v>38.933500000000002</v>
      </c>
      <c r="G5" s="11">
        <v>65</v>
      </c>
      <c r="H5" s="11">
        <f>G5*0.3</f>
        <v>19.5</v>
      </c>
      <c r="I5" s="11">
        <v>70</v>
      </c>
      <c r="J5" s="14">
        <f>I5*0.2</f>
        <v>14</v>
      </c>
      <c r="K5" s="12">
        <f>F5+H5+J5</f>
        <v>72.433500000000009</v>
      </c>
      <c r="N5" s="12" t="s">
        <v>92</v>
      </c>
    </row>
    <row r="7" spans="1:14">
      <c r="B7" s="5"/>
      <c r="C7" s="5"/>
      <c r="D7" s="5"/>
      <c r="E7" s="5"/>
    </row>
  </sheetData>
  <sortState ref="C14:J15">
    <sortCondition descending="1" ref="J14"/>
  </sortState>
  <mergeCells count="2">
    <mergeCell ref="A2:B2"/>
    <mergeCell ref="A1:M1"/>
  </mergeCells>
  <pageMargins left="0.7" right="0.7" top="0.75" bottom="0.75" header="0.3" footer="0.3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selection activeCell="B4" sqref="B4"/>
    </sheetView>
  </sheetViews>
  <sheetFormatPr defaultRowHeight="15"/>
  <cols>
    <col min="1" max="1" width="7.140625" customWidth="1"/>
    <col min="2" max="2" width="22.42578125" customWidth="1"/>
    <col min="3" max="3" width="20.5703125" customWidth="1"/>
    <col min="4" max="4" width="10.28515625" customWidth="1"/>
    <col min="5" max="5" width="13.140625" customWidth="1"/>
    <col min="7" max="7" width="10.5703125" customWidth="1"/>
    <col min="8" max="8" width="13" customWidth="1"/>
    <col min="9" max="9" width="10.5703125" customWidth="1"/>
    <col min="10" max="10" width="15" customWidth="1"/>
    <col min="11" max="13" width="9.140625" hidden="1" customWidth="1"/>
    <col min="14" max="14" width="15" customWidth="1"/>
    <col min="15" max="15" width="15.28515625" customWidth="1"/>
  </cols>
  <sheetData>
    <row r="1" spans="1:15" ht="31.5" customHeight="1">
      <c r="A1" s="43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5">
      <c r="A2" s="38" t="s">
        <v>31</v>
      </c>
      <c r="B2" s="39"/>
      <c r="C2" s="9"/>
      <c r="D2" s="9"/>
      <c r="E2" s="9"/>
      <c r="F2" s="9"/>
      <c r="G2" s="9"/>
      <c r="H2" s="9"/>
      <c r="I2" s="9"/>
      <c r="J2" s="31"/>
    </row>
    <row r="3" spans="1:15" ht="45">
      <c r="A3" s="7" t="s">
        <v>16</v>
      </c>
      <c r="B3" s="32" t="s">
        <v>17</v>
      </c>
      <c r="C3" s="32" t="s">
        <v>18</v>
      </c>
      <c r="D3" s="33" t="s">
        <v>19</v>
      </c>
      <c r="E3" s="33" t="s">
        <v>20</v>
      </c>
      <c r="F3" s="33" t="s">
        <v>21</v>
      </c>
      <c r="G3" s="33" t="s">
        <v>23</v>
      </c>
      <c r="H3" s="33" t="s">
        <v>82</v>
      </c>
      <c r="I3" s="33" t="s">
        <v>83</v>
      </c>
      <c r="J3" s="34" t="s">
        <v>84</v>
      </c>
      <c r="K3" s="33" t="s">
        <v>22</v>
      </c>
      <c r="L3" s="35" t="s">
        <v>25</v>
      </c>
      <c r="N3" s="36" t="s">
        <v>22</v>
      </c>
      <c r="O3" s="36" t="s">
        <v>25</v>
      </c>
    </row>
    <row r="4" spans="1:15">
      <c r="A4" s="10">
        <v>1</v>
      </c>
      <c r="B4" s="11" t="s">
        <v>32</v>
      </c>
      <c r="C4" s="11" t="s">
        <v>7</v>
      </c>
      <c r="D4" s="11" t="s">
        <v>9</v>
      </c>
      <c r="E4" s="11">
        <v>74.784000000000006</v>
      </c>
      <c r="F4" s="11">
        <f t="shared" ref="F4:F8" si="0">E4*0.5</f>
        <v>37.392000000000003</v>
      </c>
      <c r="G4" s="11">
        <v>81.33</v>
      </c>
      <c r="H4" s="11">
        <f>G4*0.3</f>
        <v>24.398999999999997</v>
      </c>
      <c r="I4" s="11">
        <v>62</v>
      </c>
      <c r="J4" s="12">
        <f>I4*0.2</f>
        <v>12.4</v>
      </c>
      <c r="K4" s="37"/>
      <c r="L4" s="37"/>
      <c r="M4" s="37"/>
      <c r="N4" s="12">
        <f>F4+H4+J4</f>
        <v>74.191000000000003</v>
      </c>
      <c r="O4" s="12" t="s">
        <v>92</v>
      </c>
    </row>
    <row r="5" spans="1:15">
      <c r="A5" s="10">
        <v>2</v>
      </c>
      <c r="B5" s="11" t="s">
        <v>27</v>
      </c>
      <c r="C5" s="11" t="s">
        <v>7</v>
      </c>
      <c r="D5" s="11" t="s">
        <v>9</v>
      </c>
      <c r="E5" s="11">
        <v>69.468999999999994</v>
      </c>
      <c r="F5" s="11">
        <f t="shared" si="0"/>
        <v>34.734499999999997</v>
      </c>
      <c r="G5" s="11">
        <v>75.73</v>
      </c>
      <c r="H5" s="11">
        <f t="shared" ref="H5:H8" si="1">G5*0.3</f>
        <v>22.719000000000001</v>
      </c>
      <c r="I5" s="11">
        <v>54</v>
      </c>
      <c r="J5" s="12">
        <f t="shared" ref="J5:J8" si="2">I5*0.2</f>
        <v>10.8</v>
      </c>
      <c r="K5" s="37"/>
      <c r="L5" s="37"/>
      <c r="M5" s="37"/>
      <c r="N5" s="12">
        <f>F5+H5+J5</f>
        <v>68.253500000000003</v>
      </c>
      <c r="O5" s="12" t="s">
        <v>92</v>
      </c>
    </row>
    <row r="6" spans="1:15">
      <c r="A6" s="10">
        <v>3</v>
      </c>
      <c r="B6" s="11" t="s">
        <v>30</v>
      </c>
      <c r="C6" s="11" t="s">
        <v>7</v>
      </c>
      <c r="D6" s="11" t="s">
        <v>9</v>
      </c>
      <c r="E6" s="11">
        <v>62.822000000000003</v>
      </c>
      <c r="F6" s="11">
        <f t="shared" si="0"/>
        <v>31.411000000000001</v>
      </c>
      <c r="G6" s="11">
        <v>65.23</v>
      </c>
      <c r="H6" s="11">
        <f t="shared" si="1"/>
        <v>19.568999999999999</v>
      </c>
      <c r="I6" s="11">
        <v>78</v>
      </c>
      <c r="J6" s="12">
        <f t="shared" si="2"/>
        <v>15.600000000000001</v>
      </c>
      <c r="K6" s="37"/>
      <c r="L6" s="37"/>
      <c r="M6" s="37"/>
      <c r="N6" s="12">
        <f>F6+H6+J6</f>
        <v>66.580000000000013</v>
      </c>
      <c r="O6" s="12" t="s">
        <v>92</v>
      </c>
    </row>
    <row r="7" spans="1:15">
      <c r="A7" s="10">
        <v>4</v>
      </c>
      <c r="B7" s="11" t="s">
        <v>33</v>
      </c>
      <c r="C7" s="11" t="s">
        <v>7</v>
      </c>
      <c r="D7" s="11" t="s">
        <v>9</v>
      </c>
      <c r="E7" s="11">
        <v>62.481000000000002</v>
      </c>
      <c r="F7" s="11">
        <f t="shared" si="0"/>
        <v>31.240500000000001</v>
      </c>
      <c r="G7" s="11">
        <v>73.63</v>
      </c>
      <c r="H7" s="11">
        <f t="shared" si="1"/>
        <v>22.088999999999999</v>
      </c>
      <c r="I7" s="11">
        <v>60</v>
      </c>
      <c r="J7" s="12">
        <f t="shared" si="2"/>
        <v>12</v>
      </c>
      <c r="K7" s="37"/>
      <c r="L7" s="37"/>
      <c r="M7" s="37"/>
      <c r="N7" s="12">
        <f>F7+H7+J7</f>
        <v>65.329499999999996</v>
      </c>
      <c r="O7" s="12" t="s">
        <v>92</v>
      </c>
    </row>
    <row r="8" spans="1:15">
      <c r="A8" s="10">
        <v>5</v>
      </c>
      <c r="B8" s="11" t="s">
        <v>34</v>
      </c>
      <c r="C8" s="11" t="s">
        <v>7</v>
      </c>
      <c r="D8" s="11" t="s">
        <v>9</v>
      </c>
      <c r="E8" s="11">
        <v>63.484000000000002</v>
      </c>
      <c r="F8" s="11">
        <f t="shared" si="0"/>
        <v>31.742000000000001</v>
      </c>
      <c r="G8" s="11">
        <v>56.83</v>
      </c>
      <c r="H8" s="11">
        <f t="shared" si="1"/>
        <v>17.048999999999999</v>
      </c>
      <c r="I8" s="11">
        <v>70</v>
      </c>
      <c r="J8" s="12">
        <f t="shared" si="2"/>
        <v>14</v>
      </c>
      <c r="K8" s="37"/>
      <c r="L8" s="37"/>
      <c r="M8" s="37"/>
      <c r="N8" s="12">
        <f>F8+H8+J8</f>
        <v>62.790999999999997</v>
      </c>
      <c r="O8" s="12" t="s">
        <v>92</v>
      </c>
    </row>
    <row r="9" spans="1:15">
      <c r="A9" s="10">
        <v>6</v>
      </c>
      <c r="B9" s="11" t="s">
        <v>28</v>
      </c>
      <c r="C9" s="11" t="s">
        <v>7</v>
      </c>
      <c r="D9" s="11" t="s">
        <v>9</v>
      </c>
      <c r="E9" s="11">
        <v>65.906000000000006</v>
      </c>
      <c r="F9" s="11">
        <f>E9*0.5</f>
        <v>32.953000000000003</v>
      </c>
      <c r="G9" s="11">
        <v>67.099999999999994</v>
      </c>
      <c r="H9" s="11">
        <f>G9*0.3</f>
        <v>20.13</v>
      </c>
      <c r="I9" s="17">
        <v>28</v>
      </c>
      <c r="J9" s="12">
        <f>I9*0.2</f>
        <v>5.6000000000000005</v>
      </c>
      <c r="K9" s="37"/>
      <c r="L9" s="37"/>
      <c r="M9" s="37"/>
      <c r="N9" s="12"/>
      <c r="O9" s="12" t="s">
        <v>89</v>
      </c>
    </row>
    <row r="10" spans="1:15">
      <c r="A10" s="10">
        <v>7</v>
      </c>
      <c r="B10" s="11" t="s">
        <v>29</v>
      </c>
      <c r="C10" s="11" t="s">
        <v>7</v>
      </c>
      <c r="D10" s="11" t="s">
        <v>9</v>
      </c>
      <c r="E10" s="11">
        <v>63.7</v>
      </c>
      <c r="F10" s="11">
        <f>E10*0.5</f>
        <v>31.85</v>
      </c>
      <c r="G10" s="11">
        <v>64.53</v>
      </c>
      <c r="H10" s="11">
        <f>G10*0.3</f>
        <v>19.358999999999998</v>
      </c>
      <c r="I10" s="49" t="s">
        <v>90</v>
      </c>
      <c r="J10" s="49"/>
      <c r="K10" s="49"/>
      <c r="L10" s="49"/>
      <c r="M10" s="49"/>
      <c r="N10" s="49"/>
      <c r="O10" s="12" t="s">
        <v>89</v>
      </c>
    </row>
    <row r="12" spans="1:15">
      <c r="B12" s="5"/>
      <c r="C12" s="5"/>
    </row>
  </sheetData>
  <sortState ref="N13:N17">
    <sortCondition descending="1" ref="N13"/>
  </sortState>
  <mergeCells count="3">
    <mergeCell ref="A2:B2"/>
    <mergeCell ref="A1:M1"/>
    <mergeCell ref="I10:N10"/>
  </mergeCells>
  <pageMargins left="0.7" right="0.7" top="0.75" bottom="0.75" header="0.3" footer="0.3"/>
  <pageSetup paperSize="9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J18" sqref="J18"/>
    </sheetView>
  </sheetViews>
  <sheetFormatPr defaultRowHeight="15"/>
  <cols>
    <col min="1" max="1" width="8.140625" customWidth="1"/>
    <col min="2" max="2" width="18.85546875" customWidth="1"/>
    <col min="3" max="3" width="20.140625" customWidth="1"/>
    <col min="5" max="5" width="11.7109375" customWidth="1"/>
    <col min="7" max="7" width="11.7109375" customWidth="1"/>
    <col min="8" max="8" width="12.42578125" customWidth="1"/>
    <col min="9" max="10" width="10.7109375" customWidth="1"/>
    <col min="11" max="11" width="15.85546875" customWidth="1"/>
    <col min="12" max="12" width="25.42578125" customWidth="1"/>
    <col min="13" max="15" width="9.140625" hidden="1" customWidth="1"/>
  </cols>
  <sheetData>
    <row r="1" spans="1:15" ht="33" customHeight="1">
      <c r="A1" s="43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>
      <c r="A2" s="38" t="s">
        <v>11</v>
      </c>
      <c r="B2" s="39"/>
      <c r="C2" s="9"/>
      <c r="D2" s="9"/>
      <c r="E2" s="9"/>
      <c r="F2" s="9"/>
      <c r="G2" s="9"/>
      <c r="H2" s="9"/>
      <c r="I2" s="21"/>
      <c r="J2" s="21"/>
      <c r="K2" s="9"/>
      <c r="L2" s="16"/>
    </row>
    <row r="3" spans="1:15" ht="60">
      <c r="A3" s="7" t="s">
        <v>16</v>
      </c>
      <c r="B3" s="7" t="s">
        <v>17</v>
      </c>
      <c r="C3" s="7" t="s">
        <v>18</v>
      </c>
      <c r="D3" s="7" t="s">
        <v>19</v>
      </c>
      <c r="E3" s="7" t="s">
        <v>20</v>
      </c>
      <c r="F3" s="8" t="s">
        <v>21</v>
      </c>
      <c r="G3" s="8" t="s">
        <v>23</v>
      </c>
      <c r="H3" s="8" t="s">
        <v>82</v>
      </c>
      <c r="I3" s="8" t="s">
        <v>83</v>
      </c>
      <c r="J3" s="8" t="s">
        <v>87</v>
      </c>
      <c r="K3" s="8" t="s">
        <v>22</v>
      </c>
      <c r="L3" s="6" t="s">
        <v>25</v>
      </c>
    </row>
    <row r="4" spans="1:15">
      <c r="A4" s="10">
        <v>1</v>
      </c>
      <c r="B4" s="11" t="s">
        <v>44</v>
      </c>
      <c r="C4" s="11" t="s">
        <v>7</v>
      </c>
      <c r="D4" s="11" t="s">
        <v>14</v>
      </c>
      <c r="E4" s="11">
        <v>73.521000000000001</v>
      </c>
      <c r="F4" s="11">
        <f>E4*0.5</f>
        <v>36.7605</v>
      </c>
      <c r="G4" s="11">
        <v>81.33</v>
      </c>
      <c r="H4" s="11">
        <f>G4*0.3</f>
        <v>24.398999999999997</v>
      </c>
      <c r="I4" s="11">
        <v>52</v>
      </c>
      <c r="J4" s="11">
        <f>I4*0.2</f>
        <v>10.4</v>
      </c>
      <c r="K4" s="11">
        <f>F4+H4+J4</f>
        <v>71.5595</v>
      </c>
      <c r="L4" s="12" t="s">
        <v>92</v>
      </c>
    </row>
    <row r="5" spans="1:15">
      <c r="A5" s="10">
        <v>2</v>
      </c>
      <c r="B5" s="11" t="s">
        <v>43</v>
      </c>
      <c r="C5" s="11" t="s">
        <v>7</v>
      </c>
      <c r="D5" s="11" t="s">
        <v>14</v>
      </c>
      <c r="E5" s="11">
        <v>72.165999999999997</v>
      </c>
      <c r="F5" s="11">
        <f>E5*0.5</f>
        <v>36.082999999999998</v>
      </c>
      <c r="G5" s="11">
        <v>69.430000000000007</v>
      </c>
      <c r="H5" s="11">
        <f>G5*0.3</f>
        <v>20.829000000000001</v>
      </c>
      <c r="I5" s="11">
        <v>51</v>
      </c>
      <c r="J5" s="11">
        <f>I5*0.2</f>
        <v>10.200000000000001</v>
      </c>
      <c r="K5" s="11">
        <f>F5+H5+J5</f>
        <v>67.111999999999995</v>
      </c>
      <c r="L5" s="12" t="s">
        <v>92</v>
      </c>
    </row>
    <row r="7" spans="1:15">
      <c r="B7" s="5"/>
      <c r="C7" s="5"/>
    </row>
    <row r="8" spans="1:15">
      <c r="B8" s="5"/>
      <c r="C8" s="5"/>
      <c r="D8" s="5"/>
      <c r="E8" s="5"/>
    </row>
    <row r="9" spans="1:15">
      <c r="B9" s="5"/>
      <c r="C9" s="5"/>
      <c r="D9" s="5"/>
      <c r="E9" s="5"/>
    </row>
  </sheetData>
  <sortState ref="B4:K5">
    <sortCondition descending="1" ref="K10"/>
  </sortState>
  <mergeCells count="2">
    <mergeCell ref="A2:B2"/>
    <mergeCell ref="A1:O1"/>
  </mergeCells>
  <pageMargins left="0.7" right="0.7" top="0.75" bottom="0.7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İleri T. gıda</vt:lpstr>
      <vt:lpstr>ileri T. Makine</vt:lpstr>
      <vt:lpstr>İleri T. Elektrik</vt:lpstr>
      <vt:lpstr>İleri T. Enerji Sist.</vt:lpstr>
      <vt:lpstr>İleri T. Malzeme</vt:lpstr>
      <vt:lpstr>Biyomühendislik</vt:lpstr>
      <vt:lpstr>Fbt fizik</vt:lpstr>
      <vt:lpstr>Fbt Biyoloji</vt:lpstr>
      <vt:lpstr>Fbt Kimya</vt:lpstr>
      <vt:lpstr>Matematik</vt:lpstr>
      <vt:lpstr>Kimya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2017-01-20T08:39:58Z</dcterms:modified>
</cp:coreProperties>
</file>